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580" windowHeight="6792" activeTab="0"/>
  </bookViews>
  <sheets>
    <sheet name="Nov-06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<sst xmlns="http://schemas.openxmlformats.org/spreadsheetml/2006/main" count="219" uniqueCount="42">
  <si>
    <t xml:space="preserve">Informe USDA </t>
  </si>
  <si>
    <t>TRIGO</t>
  </si>
  <si>
    <t>Mundial</t>
  </si>
  <si>
    <t>Stock Inicial</t>
  </si>
  <si>
    <t>Produccion</t>
  </si>
  <si>
    <t>Consumo</t>
  </si>
  <si>
    <t>Stock Final</t>
  </si>
  <si>
    <t>Octubre</t>
  </si>
  <si>
    <t>Noviembre</t>
  </si>
  <si>
    <t>Diferencia</t>
  </si>
  <si>
    <t>Comercio</t>
  </si>
  <si>
    <t>Demanda</t>
  </si>
  <si>
    <t>Rel.Stock/Cons.</t>
  </si>
  <si>
    <t>Porcentual</t>
  </si>
  <si>
    <t>EE.UU.</t>
  </si>
  <si>
    <t>Argentina</t>
  </si>
  <si>
    <t>Australia</t>
  </si>
  <si>
    <t>Canada</t>
  </si>
  <si>
    <t>EU 25</t>
  </si>
  <si>
    <t>Mayores</t>
  </si>
  <si>
    <t xml:space="preserve"> Exportadores</t>
  </si>
  <si>
    <t>Totales :</t>
  </si>
  <si>
    <t>Importadores</t>
  </si>
  <si>
    <t>Exportaciones</t>
  </si>
  <si>
    <t>Importaciones</t>
  </si>
  <si>
    <t>Brasil</t>
  </si>
  <si>
    <t>China</t>
  </si>
  <si>
    <t>Medio Oriente</t>
  </si>
  <si>
    <t>Nor Africa</t>
  </si>
  <si>
    <t>Pakistan</t>
  </si>
  <si>
    <t>Sudeste Asiatico</t>
  </si>
  <si>
    <t>MAIZ</t>
  </si>
  <si>
    <t>Egipto</t>
  </si>
  <si>
    <t>Japon</t>
  </si>
  <si>
    <t>Mexico</t>
  </si>
  <si>
    <t>Corea del Sur</t>
  </si>
  <si>
    <t>Año    Anterior</t>
  </si>
  <si>
    <t>SOJA</t>
  </si>
  <si>
    <t>Molienda</t>
  </si>
  <si>
    <t>Harina de Soja</t>
  </si>
  <si>
    <t>Aceite de Soja</t>
  </si>
  <si>
    <t>India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</si>
</sst>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"/>
    <numFmt numFmtId="173" formatCode="d\ &quot;de&quot;\ mmmm\ &quot;de&quot;\ yyyy"/>
    <numFmt numFmtId="174" formatCode="0.00_ ;[Red]\-0.00\ 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2" fontId="4" fillId="0" borderId="6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4" fillId="0" borderId="14" xfId="0" applyNumberFormat="1" applyFont="1" applyBorder="1" applyAlignment="1">
      <alignment/>
    </xf>
    <xf numFmtId="174" fontId="4" fillId="0" borderId="14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5" xfId="0" applyNumberFormat="1" applyFont="1" applyBorder="1" applyAlignment="1">
      <alignment/>
    </xf>
    <xf numFmtId="10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2" fontId="4" fillId="0" borderId="2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0" fontId="4" fillId="0" borderId="4" xfId="0" applyNumberFormat="1" applyFont="1" applyBorder="1" applyAlignment="1">
      <alignment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2" fontId="4" fillId="0" borderId="30" xfId="0" applyNumberFormat="1" applyFont="1" applyBorder="1" applyAlignment="1">
      <alignment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7" borderId="1" xfId="0" applyFont="1" applyFill="1" applyBorder="1" applyAlignment="1">
      <alignment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2" fontId="4" fillId="0" borderId="34" xfId="0" applyNumberFormat="1" applyFont="1" applyBorder="1" applyAlignment="1">
      <alignment/>
    </xf>
    <xf numFmtId="174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8" borderId="0" xfId="0" applyNumberFormat="1" applyFont="1" applyFill="1" applyBorder="1" applyAlignment="1">
      <alignment/>
    </xf>
    <xf numFmtId="0" fontId="0" fillId="8" borderId="3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0" fontId="0" fillId="8" borderId="40" xfId="0" applyFill="1" applyBorder="1" applyAlignment="1">
      <alignment/>
    </xf>
    <xf numFmtId="0" fontId="4" fillId="8" borderId="0" xfId="0" applyFont="1" applyFill="1" applyBorder="1" applyAlignment="1">
      <alignment/>
    </xf>
    <xf numFmtId="0" fontId="0" fillId="0" borderId="41" xfId="0" applyBorder="1" applyAlignment="1">
      <alignment/>
    </xf>
    <xf numFmtId="0" fontId="4" fillId="8" borderId="42" xfId="0" applyFont="1" applyFill="1" applyBorder="1" applyAlignment="1">
      <alignment/>
    </xf>
    <xf numFmtId="0" fontId="0" fillId="8" borderId="43" xfId="0" applyFill="1" applyBorder="1" applyAlignment="1">
      <alignment/>
    </xf>
    <xf numFmtId="0" fontId="3" fillId="0" borderId="8" xfId="0" applyFont="1" applyBorder="1" applyAlignment="1">
      <alignment/>
    </xf>
    <xf numFmtId="17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4" xfId="0" applyFont="1" applyBorder="1" applyAlignment="1">
      <alignment/>
    </xf>
    <xf numFmtId="174" fontId="3" fillId="0" borderId="32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4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/>
    </xf>
    <xf numFmtId="0" fontId="6" fillId="8" borderId="46" xfId="0" applyFont="1" applyFill="1" applyBorder="1" applyAlignment="1">
      <alignment/>
    </xf>
    <xf numFmtId="173" fontId="1" fillId="8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/>
    </xf>
    <xf numFmtId="0" fontId="3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3" fillId="5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B7" sqref="B7"/>
    </sheetView>
  </sheetViews>
  <sheetFormatPr defaultColWidth="11.421875" defaultRowHeight="12.75"/>
  <cols>
    <col min="1" max="1" width="6.7109375" style="0" customWidth="1"/>
    <col min="2" max="2" width="15.140625" style="3" bestFit="1" customWidth="1"/>
    <col min="3" max="4" width="11.7109375" style="3" customWidth="1"/>
    <col min="5" max="5" width="12.7109375" style="3" customWidth="1"/>
    <col min="6" max="7" width="11.7109375" style="3" customWidth="1"/>
    <col min="8" max="8" width="12.7109375" style="3" customWidth="1"/>
    <col min="9" max="9" width="6.7109375" style="0" customWidth="1"/>
  </cols>
  <sheetData>
    <row r="1" spans="1:9" ht="18" thickTop="1">
      <c r="A1" s="67"/>
      <c r="B1" s="96" t="s">
        <v>0</v>
      </c>
      <c r="C1" s="97"/>
      <c r="D1" s="97"/>
      <c r="E1" s="97"/>
      <c r="F1" s="97"/>
      <c r="G1" s="97"/>
      <c r="H1" s="97"/>
      <c r="I1" s="68"/>
    </row>
    <row r="2" spans="1:9" ht="14.25" thickBot="1">
      <c r="A2" s="69"/>
      <c r="B2" s="98">
        <f ca="1">TODAY()</f>
        <v>39030</v>
      </c>
      <c r="C2" s="99"/>
      <c r="D2" s="99"/>
      <c r="E2" s="99"/>
      <c r="F2" s="99"/>
      <c r="G2" s="99"/>
      <c r="H2" s="99"/>
      <c r="I2" s="70"/>
    </row>
    <row r="3" spans="1:9" ht="13.5" thickBot="1">
      <c r="A3" s="69"/>
      <c r="B3" s="2" t="s">
        <v>1</v>
      </c>
      <c r="C3" s="71"/>
      <c r="D3" s="71"/>
      <c r="E3" s="71"/>
      <c r="F3" s="71"/>
      <c r="G3" s="109" t="s">
        <v>36</v>
      </c>
      <c r="H3" s="100" t="s">
        <v>9</v>
      </c>
      <c r="I3" s="70"/>
    </row>
    <row r="4" spans="1:9" ht="13.5" thickBot="1">
      <c r="A4" s="69"/>
      <c r="B4" s="4" t="s">
        <v>2</v>
      </c>
      <c r="C4" s="5" t="s">
        <v>7</v>
      </c>
      <c r="D4" s="5" t="s">
        <v>8</v>
      </c>
      <c r="E4" s="5" t="s">
        <v>9</v>
      </c>
      <c r="F4" s="6" t="s">
        <v>13</v>
      </c>
      <c r="G4" s="110"/>
      <c r="H4" s="101"/>
      <c r="I4" s="70"/>
    </row>
    <row r="5" spans="1:10" ht="12.75">
      <c r="A5" s="69"/>
      <c r="B5" s="7" t="s">
        <v>3</v>
      </c>
      <c r="C5" s="8">
        <v>147.23</v>
      </c>
      <c r="D5" s="8">
        <v>147.07</v>
      </c>
      <c r="E5" s="9">
        <f aca="true" t="shared" si="0" ref="E5:E10">+D5-C5</f>
        <v>-0.1599999999999966</v>
      </c>
      <c r="F5" s="10">
        <f>+E5/C5</f>
        <v>-0.0010867350404129361</v>
      </c>
      <c r="G5" s="11">
        <v>151.41</v>
      </c>
      <c r="H5" s="12">
        <f>+D5-G5</f>
        <v>-4.340000000000003</v>
      </c>
      <c r="I5" s="70"/>
      <c r="J5" s="1"/>
    </row>
    <row r="6" spans="1:9" ht="12.75">
      <c r="A6" s="69"/>
      <c r="B6" s="13" t="s">
        <v>4</v>
      </c>
      <c r="C6" s="14">
        <v>585.14</v>
      </c>
      <c r="D6" s="14">
        <v>586.01</v>
      </c>
      <c r="E6" s="15">
        <f t="shared" si="0"/>
        <v>0.8700000000000045</v>
      </c>
      <c r="F6" s="16">
        <f>+E6/C6</f>
        <v>0.00148682366613119</v>
      </c>
      <c r="G6" s="17">
        <v>618.92</v>
      </c>
      <c r="H6" s="18">
        <f>+D6-G6</f>
        <v>-32.90999999999997</v>
      </c>
      <c r="I6" s="70"/>
    </row>
    <row r="7" spans="1:9" ht="12.75">
      <c r="A7" s="69"/>
      <c r="B7" s="13" t="s">
        <v>11</v>
      </c>
      <c r="C7" s="14">
        <v>613.07</v>
      </c>
      <c r="D7" s="14">
        <v>615.05</v>
      </c>
      <c r="E7" s="15">
        <f t="shared" si="0"/>
        <v>1.9799999999999045</v>
      </c>
      <c r="F7" s="16">
        <f>+E7/C7</f>
        <v>0.0032296475117032384</v>
      </c>
      <c r="G7" s="17">
        <v>623.26</v>
      </c>
      <c r="H7" s="18">
        <f>+D7-G7</f>
        <v>-8.210000000000036</v>
      </c>
      <c r="I7" s="70"/>
    </row>
    <row r="8" spans="1:9" ht="12.75">
      <c r="A8" s="69"/>
      <c r="B8" s="13" t="s">
        <v>10</v>
      </c>
      <c r="C8" s="14">
        <v>108.96</v>
      </c>
      <c r="D8" s="14">
        <v>109.11</v>
      </c>
      <c r="E8" s="15">
        <f t="shared" si="0"/>
        <v>0.15000000000000568</v>
      </c>
      <c r="F8" s="16">
        <f>+E8/C8</f>
        <v>0.001376651982378907</v>
      </c>
      <c r="G8" s="17">
        <v>115.48</v>
      </c>
      <c r="H8" s="18">
        <f>+D8-G8</f>
        <v>-6.3700000000000045</v>
      </c>
      <c r="I8" s="70"/>
    </row>
    <row r="9" spans="1:9" ht="13.5" thickBot="1">
      <c r="A9" s="69"/>
      <c r="B9" s="19" t="s">
        <v>6</v>
      </c>
      <c r="C9" s="20">
        <v>119.3</v>
      </c>
      <c r="D9" s="20">
        <v>118.83</v>
      </c>
      <c r="E9" s="21">
        <f t="shared" si="0"/>
        <v>-0.46999999999999886</v>
      </c>
      <c r="F9" s="22">
        <f>+E9/C9</f>
        <v>-0.00393964794635372</v>
      </c>
      <c r="G9" s="20">
        <f>+G5+G6-G7</f>
        <v>147.06999999999994</v>
      </c>
      <c r="H9" s="24">
        <f>+D9-G9</f>
        <v>-28.239999999999938</v>
      </c>
      <c r="I9" s="70"/>
    </row>
    <row r="10" spans="1:9" ht="13.5" thickBot="1">
      <c r="A10" s="69"/>
      <c r="B10" s="83" t="s">
        <v>12</v>
      </c>
      <c r="C10" s="25">
        <f>+C9/C7</f>
        <v>0.1945944182556641</v>
      </c>
      <c r="D10" s="25">
        <f>+D9/D7</f>
        <v>0.19320380456873426</v>
      </c>
      <c r="E10" s="25">
        <f t="shared" si="0"/>
        <v>-0.0013906136869298313</v>
      </c>
      <c r="F10" s="26"/>
      <c r="G10" s="25">
        <f>+G9/G7</f>
        <v>0.23596893752206133</v>
      </c>
      <c r="H10" s="27"/>
      <c r="I10" s="70"/>
    </row>
    <row r="11" spans="1:9" ht="6.75" customHeight="1" thickBot="1">
      <c r="A11" s="69"/>
      <c r="B11" s="71"/>
      <c r="C11" s="71"/>
      <c r="D11" s="71"/>
      <c r="E11" s="71"/>
      <c r="F11" s="71"/>
      <c r="G11" s="71"/>
      <c r="H11" s="71"/>
      <c r="I11" s="70"/>
    </row>
    <row r="12" spans="1:9" ht="13.5" thickBot="1">
      <c r="A12" s="69"/>
      <c r="B12" s="28" t="s">
        <v>19</v>
      </c>
      <c r="C12" s="84" t="s">
        <v>4</v>
      </c>
      <c r="D12" s="85"/>
      <c r="E12" s="100" t="s">
        <v>9</v>
      </c>
      <c r="F12" s="86" t="s">
        <v>23</v>
      </c>
      <c r="G12" s="85"/>
      <c r="H12" s="100" t="s">
        <v>9</v>
      </c>
      <c r="I12" s="70"/>
    </row>
    <row r="13" spans="1:9" ht="13.5" thickBot="1">
      <c r="A13" s="69"/>
      <c r="B13" s="29" t="s">
        <v>20</v>
      </c>
      <c r="C13" s="30" t="s">
        <v>7</v>
      </c>
      <c r="D13" s="6" t="s">
        <v>8</v>
      </c>
      <c r="E13" s="101"/>
      <c r="F13" s="4" t="s">
        <v>7</v>
      </c>
      <c r="G13" s="6" t="s">
        <v>8</v>
      </c>
      <c r="H13" s="101"/>
      <c r="I13" s="70"/>
    </row>
    <row r="14" spans="1:9" ht="12.75">
      <c r="A14" s="69"/>
      <c r="B14" s="75" t="s">
        <v>14</v>
      </c>
      <c r="C14" s="31">
        <v>49.32</v>
      </c>
      <c r="D14" s="31">
        <v>49.32</v>
      </c>
      <c r="E14" s="31">
        <f aca="true" t="shared" si="1" ref="E14:E19">+D14-C14</f>
        <v>0</v>
      </c>
      <c r="F14" s="31">
        <v>25.17</v>
      </c>
      <c r="G14" s="31">
        <v>25.17</v>
      </c>
      <c r="H14" s="12">
        <f aca="true" t="shared" si="2" ref="H14:H19">+G14-F14</f>
        <v>0</v>
      </c>
      <c r="I14" s="70"/>
    </row>
    <row r="15" spans="1:9" ht="12.75">
      <c r="A15" s="69"/>
      <c r="B15" s="13" t="s">
        <v>15</v>
      </c>
      <c r="C15" s="14">
        <v>13.25</v>
      </c>
      <c r="D15" s="14">
        <v>13.25</v>
      </c>
      <c r="E15" s="14">
        <f t="shared" si="1"/>
        <v>0</v>
      </c>
      <c r="F15" s="14">
        <v>8.5</v>
      </c>
      <c r="G15" s="14">
        <v>8.5</v>
      </c>
      <c r="H15" s="18">
        <f t="shared" si="2"/>
        <v>0</v>
      </c>
      <c r="I15" s="70"/>
    </row>
    <row r="16" spans="1:9" ht="12.75">
      <c r="A16" s="69"/>
      <c r="B16" s="76" t="s">
        <v>16</v>
      </c>
      <c r="C16" s="14">
        <v>11</v>
      </c>
      <c r="D16" s="14">
        <v>10.5</v>
      </c>
      <c r="E16" s="14">
        <f t="shared" si="1"/>
        <v>-0.5</v>
      </c>
      <c r="F16" s="14">
        <v>11.5</v>
      </c>
      <c r="G16" s="14">
        <v>10.5</v>
      </c>
      <c r="H16" s="18">
        <f t="shared" si="2"/>
        <v>-1</v>
      </c>
      <c r="I16" s="70"/>
    </row>
    <row r="17" spans="1:9" ht="12.75">
      <c r="A17" s="69"/>
      <c r="B17" s="13" t="s">
        <v>17</v>
      </c>
      <c r="C17" s="14">
        <v>26.3</v>
      </c>
      <c r="D17" s="14">
        <v>26.3</v>
      </c>
      <c r="E17" s="14">
        <f t="shared" si="1"/>
        <v>0</v>
      </c>
      <c r="F17" s="14">
        <v>20.5</v>
      </c>
      <c r="G17" s="14">
        <v>20.5</v>
      </c>
      <c r="H17" s="18">
        <f t="shared" si="2"/>
        <v>0</v>
      </c>
      <c r="I17" s="70"/>
    </row>
    <row r="18" spans="1:9" ht="13.5" thickBot="1">
      <c r="A18" s="69"/>
      <c r="B18" s="77" t="s">
        <v>18</v>
      </c>
      <c r="C18" s="32">
        <v>117.89</v>
      </c>
      <c r="D18" s="32">
        <v>117.24</v>
      </c>
      <c r="E18" s="32">
        <f t="shared" si="1"/>
        <v>-0.6500000000000057</v>
      </c>
      <c r="F18" s="32">
        <v>16</v>
      </c>
      <c r="G18" s="32">
        <v>16</v>
      </c>
      <c r="H18" s="33">
        <f t="shared" si="2"/>
        <v>0</v>
      </c>
      <c r="I18" s="70"/>
    </row>
    <row r="19" spans="1:9" ht="13.5" thickBot="1">
      <c r="A19" s="69"/>
      <c r="B19" s="83" t="s">
        <v>21</v>
      </c>
      <c r="C19" s="34">
        <f>SUM(C14:C18)</f>
        <v>217.76</v>
      </c>
      <c r="D19" s="34">
        <f>SUM(D14:D18)</f>
        <v>216.60999999999999</v>
      </c>
      <c r="E19" s="34">
        <f t="shared" si="1"/>
        <v>-1.1500000000000057</v>
      </c>
      <c r="F19" s="34">
        <f>SUM(F14:F18)</f>
        <v>81.67</v>
      </c>
      <c r="G19" s="34">
        <f>SUM(G14:G18)</f>
        <v>80.67</v>
      </c>
      <c r="H19" s="27">
        <f t="shared" si="2"/>
        <v>-1</v>
      </c>
      <c r="I19" s="70"/>
    </row>
    <row r="20" spans="1:9" ht="6.75" customHeight="1" thickBot="1">
      <c r="A20" s="69"/>
      <c r="B20" s="71"/>
      <c r="C20" s="71"/>
      <c r="D20" s="71"/>
      <c r="E20" s="71"/>
      <c r="F20" s="71"/>
      <c r="G20" s="71"/>
      <c r="H20" s="71"/>
      <c r="I20" s="70"/>
    </row>
    <row r="21" spans="1:9" ht="13.5" thickBot="1">
      <c r="A21" s="69"/>
      <c r="B21" s="35" t="s">
        <v>19</v>
      </c>
      <c r="C21" s="86" t="s">
        <v>24</v>
      </c>
      <c r="D21" s="85"/>
      <c r="E21" s="100" t="s">
        <v>9</v>
      </c>
      <c r="F21" s="102" t="s">
        <v>5</v>
      </c>
      <c r="G21" s="84"/>
      <c r="H21" s="100" t="s">
        <v>9</v>
      </c>
      <c r="I21" s="70"/>
    </row>
    <row r="22" spans="1:9" ht="13.5" thickBot="1">
      <c r="A22" s="69"/>
      <c r="B22" s="36" t="s">
        <v>22</v>
      </c>
      <c r="C22" s="4" t="s">
        <v>7</v>
      </c>
      <c r="D22" s="6" t="s">
        <v>8</v>
      </c>
      <c r="E22" s="101"/>
      <c r="F22" s="4" t="s">
        <v>7</v>
      </c>
      <c r="G22" s="6" t="s">
        <v>8</v>
      </c>
      <c r="H22" s="101"/>
      <c r="I22" s="70"/>
    </row>
    <row r="23" spans="1:9" ht="12.75">
      <c r="A23" s="69"/>
      <c r="B23" s="75" t="s">
        <v>25</v>
      </c>
      <c r="C23" s="31">
        <v>7</v>
      </c>
      <c r="D23" s="31">
        <v>7.3</v>
      </c>
      <c r="E23" s="31">
        <f aca="true" t="shared" si="3" ref="E23:E29">+D23-C23</f>
        <v>0.2999999999999998</v>
      </c>
      <c r="F23" s="37">
        <v>10.6</v>
      </c>
      <c r="G23" s="37">
        <v>10.4</v>
      </c>
      <c r="H23" s="12">
        <f aca="true" t="shared" si="4" ref="H23:H29">+G23-F23</f>
        <v>-0.1999999999999993</v>
      </c>
      <c r="I23" s="70"/>
    </row>
    <row r="24" spans="1:9" ht="12.75">
      <c r="A24" s="69"/>
      <c r="B24" s="13" t="s">
        <v>26</v>
      </c>
      <c r="C24" s="14">
        <v>0.7</v>
      </c>
      <c r="D24" s="14">
        <v>0.7</v>
      </c>
      <c r="E24" s="14">
        <f t="shared" si="3"/>
        <v>0</v>
      </c>
      <c r="F24" s="38">
        <v>101</v>
      </c>
      <c r="G24" s="38">
        <v>101</v>
      </c>
      <c r="H24" s="18">
        <f t="shared" si="4"/>
        <v>0</v>
      </c>
      <c r="I24" s="70"/>
    </row>
    <row r="25" spans="1:9" ht="12.75">
      <c r="A25" s="69"/>
      <c r="B25" s="76" t="s">
        <v>27</v>
      </c>
      <c r="C25" s="14">
        <v>10.98</v>
      </c>
      <c r="D25" s="14">
        <v>10.48</v>
      </c>
      <c r="E25" s="14">
        <f t="shared" si="3"/>
        <v>-0.5</v>
      </c>
      <c r="F25" s="38">
        <v>29.54</v>
      </c>
      <c r="G25" s="38">
        <v>29.54</v>
      </c>
      <c r="H25" s="18">
        <f t="shared" si="4"/>
        <v>0</v>
      </c>
      <c r="I25" s="70"/>
    </row>
    <row r="26" spans="1:9" ht="12.75">
      <c r="A26" s="69"/>
      <c r="B26" s="13" t="s">
        <v>28</v>
      </c>
      <c r="C26" s="14">
        <v>16.4</v>
      </c>
      <c r="D26" s="14">
        <v>16.4</v>
      </c>
      <c r="E26" s="14">
        <f t="shared" si="3"/>
        <v>0</v>
      </c>
      <c r="F26" s="38">
        <v>35.13</v>
      </c>
      <c r="G26" s="38">
        <v>35.13</v>
      </c>
      <c r="H26" s="18">
        <f t="shared" si="4"/>
        <v>0</v>
      </c>
      <c r="I26" s="70"/>
    </row>
    <row r="27" spans="1:9" ht="12.75">
      <c r="A27" s="69"/>
      <c r="B27" s="19" t="s">
        <v>29</v>
      </c>
      <c r="C27" s="20">
        <v>0.6</v>
      </c>
      <c r="D27" s="20">
        <v>0.6</v>
      </c>
      <c r="E27" s="14">
        <f t="shared" si="3"/>
        <v>0</v>
      </c>
      <c r="F27" s="39">
        <v>22</v>
      </c>
      <c r="G27" s="39">
        <v>22</v>
      </c>
      <c r="H27" s="18">
        <f t="shared" si="4"/>
        <v>0</v>
      </c>
      <c r="I27" s="70"/>
    </row>
    <row r="28" spans="1:9" ht="13.5" thickBot="1">
      <c r="A28" s="69"/>
      <c r="B28" s="77" t="s">
        <v>30</v>
      </c>
      <c r="C28" s="32">
        <v>10.05</v>
      </c>
      <c r="D28" s="32">
        <v>10.05</v>
      </c>
      <c r="E28" s="20">
        <f t="shared" si="3"/>
        <v>0</v>
      </c>
      <c r="F28" s="40">
        <v>10.02</v>
      </c>
      <c r="G28" s="40">
        <v>10.02</v>
      </c>
      <c r="H28" s="24">
        <f t="shared" si="4"/>
        <v>0</v>
      </c>
      <c r="I28" s="70"/>
    </row>
    <row r="29" spans="1:9" ht="13.5" thickBot="1">
      <c r="A29" s="69"/>
      <c r="B29" s="83" t="s">
        <v>21</v>
      </c>
      <c r="C29" s="34">
        <f>SUM(C23:C28)</f>
        <v>45.730000000000004</v>
      </c>
      <c r="D29" s="34">
        <f>SUM(D23:D28)</f>
        <v>45.53</v>
      </c>
      <c r="E29" s="34">
        <f t="shared" si="3"/>
        <v>-0.20000000000000284</v>
      </c>
      <c r="F29" s="41">
        <f>SUM(F23:F28)</f>
        <v>208.29</v>
      </c>
      <c r="G29" s="34">
        <f>SUM(G23:G28)</f>
        <v>208.09</v>
      </c>
      <c r="H29" s="27">
        <f t="shared" si="4"/>
        <v>-0.19999999999998863</v>
      </c>
      <c r="I29" s="70"/>
    </row>
    <row r="30" spans="1:9" ht="13.5" customHeight="1" thickBot="1">
      <c r="A30" s="69"/>
      <c r="B30" s="71"/>
      <c r="C30" s="71"/>
      <c r="D30" s="71"/>
      <c r="E30" s="71"/>
      <c r="F30" s="71"/>
      <c r="G30" s="71"/>
      <c r="H30" s="71"/>
      <c r="I30" s="70"/>
    </row>
    <row r="31" spans="1:9" ht="13.5" thickBot="1">
      <c r="A31" s="69"/>
      <c r="B31" s="42" t="s">
        <v>31</v>
      </c>
      <c r="C31" s="71"/>
      <c r="D31" s="71"/>
      <c r="E31" s="71"/>
      <c r="F31" s="71"/>
      <c r="G31" s="111" t="s">
        <v>36</v>
      </c>
      <c r="H31" s="105" t="s">
        <v>9</v>
      </c>
      <c r="I31" s="70"/>
    </row>
    <row r="32" spans="1:9" ht="13.5" thickBot="1">
      <c r="A32" s="69"/>
      <c r="B32" s="43" t="s">
        <v>2</v>
      </c>
      <c r="C32" s="44" t="s">
        <v>7</v>
      </c>
      <c r="D32" s="44" t="s">
        <v>8</v>
      </c>
      <c r="E32" s="44" t="s">
        <v>9</v>
      </c>
      <c r="F32" s="45" t="s">
        <v>13</v>
      </c>
      <c r="G32" s="112"/>
      <c r="H32" s="113"/>
      <c r="I32" s="70"/>
    </row>
    <row r="33" spans="1:9" ht="12.75">
      <c r="A33" s="69"/>
      <c r="B33" s="7" t="s">
        <v>3</v>
      </c>
      <c r="C33" s="8">
        <v>124.55</v>
      </c>
      <c r="D33" s="8">
        <v>124.55</v>
      </c>
      <c r="E33" s="9">
        <f aca="true" t="shared" si="5" ref="E33:E38">+D33-C33</f>
        <v>0</v>
      </c>
      <c r="F33" s="10">
        <f>+E33/C33</f>
        <v>0</v>
      </c>
      <c r="G33" s="11">
        <v>131.23</v>
      </c>
      <c r="H33" s="12">
        <f aca="true" t="shared" si="6" ref="H33:H38">+D33-G33</f>
        <v>-6.679999999999993</v>
      </c>
      <c r="I33" s="70"/>
    </row>
    <row r="34" spans="1:9" ht="12.75">
      <c r="A34" s="69"/>
      <c r="B34" s="13" t="s">
        <v>4</v>
      </c>
      <c r="C34" s="14">
        <v>689.14</v>
      </c>
      <c r="D34" s="14">
        <v>688.73</v>
      </c>
      <c r="E34" s="15">
        <f t="shared" si="5"/>
        <v>-0.40999999999996817</v>
      </c>
      <c r="F34" s="16">
        <f>+E34/C34</f>
        <v>-0.0005949444234842966</v>
      </c>
      <c r="G34" s="17">
        <v>693.29</v>
      </c>
      <c r="H34" s="18">
        <f t="shared" si="6"/>
        <v>-4.559999999999945</v>
      </c>
      <c r="I34" s="70"/>
    </row>
    <row r="35" spans="1:9" ht="12.75">
      <c r="A35" s="69"/>
      <c r="B35" s="13" t="s">
        <v>11</v>
      </c>
      <c r="C35" s="14">
        <v>724.14</v>
      </c>
      <c r="D35" s="14">
        <v>723.27</v>
      </c>
      <c r="E35" s="15">
        <f t="shared" si="5"/>
        <v>-0.8700000000000045</v>
      </c>
      <c r="F35" s="16">
        <f>+E35/C35</f>
        <v>-0.001201425138785324</v>
      </c>
      <c r="G35" s="17">
        <v>699.97</v>
      </c>
      <c r="H35" s="18">
        <f t="shared" si="6"/>
        <v>23.299999999999955</v>
      </c>
      <c r="I35" s="70"/>
    </row>
    <row r="36" spans="1:9" ht="12.75">
      <c r="A36" s="69"/>
      <c r="B36" s="13" t="s">
        <v>10</v>
      </c>
      <c r="C36" s="14">
        <v>81.28</v>
      </c>
      <c r="D36" s="14">
        <v>80.81</v>
      </c>
      <c r="E36" s="15">
        <f t="shared" si="5"/>
        <v>-0.46999999999999886</v>
      </c>
      <c r="F36" s="16">
        <f>+E36/C36</f>
        <v>-0.005782480314960616</v>
      </c>
      <c r="G36" s="17">
        <v>78.98</v>
      </c>
      <c r="H36" s="18">
        <f t="shared" si="6"/>
        <v>1.8299999999999983</v>
      </c>
      <c r="I36" s="70"/>
    </row>
    <row r="37" spans="1:9" ht="13.5" thickBot="1">
      <c r="A37" s="69"/>
      <c r="B37" s="19" t="s">
        <v>6</v>
      </c>
      <c r="C37" s="20">
        <v>89.54</v>
      </c>
      <c r="D37" s="20">
        <f>+D33+D34-D35</f>
        <v>90.00999999999999</v>
      </c>
      <c r="E37" s="21">
        <f t="shared" si="5"/>
        <v>0.46999999999998465</v>
      </c>
      <c r="F37" s="22">
        <f>+E37/C37</f>
        <v>0.005249050703595986</v>
      </c>
      <c r="G37" s="20">
        <f>+G33+G34-G35</f>
        <v>124.54999999999995</v>
      </c>
      <c r="H37" s="24">
        <f t="shared" si="6"/>
        <v>-34.539999999999964</v>
      </c>
      <c r="I37" s="70"/>
    </row>
    <row r="38" spans="1:9" ht="13.5" thickBot="1">
      <c r="A38" s="69"/>
      <c r="B38" s="82" t="s">
        <v>12</v>
      </c>
      <c r="C38" s="25">
        <f>+C37/C35</f>
        <v>0.12365012290441076</v>
      </c>
      <c r="D38" s="25">
        <f>+D37/D35</f>
        <v>0.12444868444702531</v>
      </c>
      <c r="E38" s="25">
        <f t="shared" si="5"/>
        <v>0.0007985615426145537</v>
      </c>
      <c r="F38" s="26"/>
      <c r="G38" s="25">
        <f>+G37/G35</f>
        <v>0.17793619726559703</v>
      </c>
      <c r="H38" s="46">
        <f t="shared" si="6"/>
        <v>-0.053487512818571725</v>
      </c>
      <c r="I38" s="70"/>
    </row>
    <row r="39" spans="1:9" ht="6.75" customHeight="1" thickBot="1">
      <c r="A39" s="69"/>
      <c r="B39" s="71"/>
      <c r="C39" s="71"/>
      <c r="D39" s="71"/>
      <c r="E39" s="71"/>
      <c r="F39" s="71"/>
      <c r="G39" s="71"/>
      <c r="H39" s="71"/>
      <c r="I39" s="70"/>
    </row>
    <row r="40" spans="1:9" ht="13.5" thickBot="1">
      <c r="A40" s="69"/>
      <c r="B40" s="47" t="s">
        <v>19</v>
      </c>
      <c r="C40" s="87" t="s">
        <v>4</v>
      </c>
      <c r="D40" s="88"/>
      <c r="E40" s="105" t="s">
        <v>9</v>
      </c>
      <c r="F40" s="107" t="s">
        <v>23</v>
      </c>
      <c r="G40" s="88"/>
      <c r="H40" s="105" t="s">
        <v>9</v>
      </c>
      <c r="I40" s="70"/>
    </row>
    <row r="41" spans="1:9" ht="13.5" thickBot="1">
      <c r="A41" s="69"/>
      <c r="B41" s="48" t="s">
        <v>20</v>
      </c>
      <c r="C41" s="49" t="s">
        <v>7</v>
      </c>
      <c r="D41" s="45" t="s">
        <v>8</v>
      </c>
      <c r="E41" s="106"/>
      <c r="F41" s="43" t="s">
        <v>7</v>
      </c>
      <c r="G41" s="45" t="s">
        <v>8</v>
      </c>
      <c r="H41" s="106"/>
      <c r="I41" s="70"/>
    </row>
    <row r="42" spans="1:9" ht="12.75">
      <c r="A42" s="69"/>
      <c r="B42" s="78" t="s">
        <v>14</v>
      </c>
      <c r="C42" s="31">
        <v>277</v>
      </c>
      <c r="D42" s="31">
        <v>272.92</v>
      </c>
      <c r="E42" s="31">
        <f>+D42-C42</f>
        <v>-4.079999999999984</v>
      </c>
      <c r="F42" s="31">
        <v>57.15</v>
      </c>
      <c r="G42" s="31">
        <v>55.88</v>
      </c>
      <c r="H42" s="12">
        <f>+G42-F42</f>
        <v>-1.269999999999996</v>
      </c>
      <c r="I42" s="70"/>
    </row>
    <row r="43" spans="1:9" ht="13.5" thickBot="1">
      <c r="A43" s="69"/>
      <c r="B43" s="57" t="s">
        <v>15</v>
      </c>
      <c r="C43" s="14">
        <v>17.5</v>
      </c>
      <c r="D43" s="14">
        <v>17.5</v>
      </c>
      <c r="E43" s="14">
        <f>+D43-C43</f>
        <v>0</v>
      </c>
      <c r="F43" s="14">
        <v>11.5</v>
      </c>
      <c r="G43" s="14">
        <v>11.5</v>
      </c>
      <c r="H43" s="18">
        <f>+G43-F43</f>
        <v>0</v>
      </c>
      <c r="I43" s="70"/>
    </row>
    <row r="44" spans="1:9" ht="13.5" thickBot="1">
      <c r="A44" s="69"/>
      <c r="B44" s="81" t="s">
        <v>21</v>
      </c>
      <c r="C44" s="34">
        <f aca="true" t="shared" si="7" ref="C44:H44">SUM(C42:C43)</f>
        <v>294.5</v>
      </c>
      <c r="D44" s="34">
        <f t="shared" si="7"/>
        <v>290.42</v>
      </c>
      <c r="E44" s="34">
        <f t="shared" si="7"/>
        <v>-4.079999999999984</v>
      </c>
      <c r="F44" s="34">
        <f t="shared" si="7"/>
        <v>68.65</v>
      </c>
      <c r="G44" s="34">
        <f t="shared" si="7"/>
        <v>67.38</v>
      </c>
      <c r="H44" s="34">
        <f t="shared" si="7"/>
        <v>-1.269999999999996</v>
      </c>
      <c r="I44" s="70"/>
    </row>
    <row r="45" spans="1:9" ht="6.75" customHeight="1" thickBot="1">
      <c r="A45" s="69"/>
      <c r="B45" s="71"/>
      <c r="C45" s="71"/>
      <c r="D45" s="71"/>
      <c r="E45" s="71"/>
      <c r="F45" s="71"/>
      <c r="G45" s="71"/>
      <c r="H45" s="71"/>
      <c r="I45" s="70"/>
    </row>
    <row r="46" spans="1:9" ht="13.5" thickBot="1">
      <c r="A46" s="69"/>
      <c r="B46" s="47" t="s">
        <v>19</v>
      </c>
      <c r="C46" s="87" t="s">
        <v>24</v>
      </c>
      <c r="D46" s="88"/>
      <c r="E46" s="105" t="s">
        <v>9</v>
      </c>
      <c r="F46" s="108" t="s">
        <v>5</v>
      </c>
      <c r="G46" s="87"/>
      <c r="H46" s="105" t="s">
        <v>9</v>
      </c>
      <c r="I46" s="70"/>
    </row>
    <row r="47" spans="1:9" ht="13.5" thickBot="1">
      <c r="A47" s="69"/>
      <c r="B47" s="48" t="s">
        <v>22</v>
      </c>
      <c r="C47" s="49" t="s">
        <v>7</v>
      </c>
      <c r="D47" s="45" t="s">
        <v>8</v>
      </c>
      <c r="E47" s="106"/>
      <c r="F47" s="43" t="s">
        <v>7</v>
      </c>
      <c r="G47" s="45" t="s">
        <v>8</v>
      </c>
      <c r="H47" s="106"/>
      <c r="I47" s="70"/>
    </row>
    <row r="48" spans="1:9" ht="12.75">
      <c r="A48" s="69"/>
      <c r="B48" s="78" t="s">
        <v>32</v>
      </c>
      <c r="C48" s="31">
        <v>4.8</v>
      </c>
      <c r="D48" s="31">
        <v>4.8</v>
      </c>
      <c r="E48" s="9">
        <f aca="true" t="shared" si="8" ref="E48:E54">+D48-C48</f>
        <v>0</v>
      </c>
      <c r="F48" s="37">
        <v>10.6</v>
      </c>
      <c r="G48" s="37">
        <v>10.6</v>
      </c>
      <c r="H48" s="50">
        <f>+G48-F48</f>
        <v>0</v>
      </c>
      <c r="I48" s="70"/>
    </row>
    <row r="49" spans="1:9" ht="12.75">
      <c r="A49" s="69"/>
      <c r="B49" s="57" t="s">
        <v>18</v>
      </c>
      <c r="C49" s="14">
        <v>3</v>
      </c>
      <c r="D49" s="14">
        <v>3</v>
      </c>
      <c r="E49" s="15">
        <f t="shared" si="8"/>
        <v>0</v>
      </c>
      <c r="F49" s="38">
        <v>49.3</v>
      </c>
      <c r="G49" s="38">
        <v>49.3</v>
      </c>
      <c r="H49" s="18">
        <f aca="true" t="shared" si="9" ref="H49:H54">+G49-F49</f>
        <v>0</v>
      </c>
      <c r="I49" s="70"/>
    </row>
    <row r="50" spans="1:9" ht="12.75">
      <c r="A50" s="69"/>
      <c r="B50" s="79" t="s">
        <v>33</v>
      </c>
      <c r="C50" s="14">
        <v>16.5</v>
      </c>
      <c r="D50" s="14">
        <v>16.5</v>
      </c>
      <c r="E50" s="15">
        <f t="shared" si="8"/>
        <v>0</v>
      </c>
      <c r="F50" s="38">
        <v>16.6</v>
      </c>
      <c r="G50" s="38">
        <v>16.6</v>
      </c>
      <c r="H50" s="18">
        <f t="shared" si="9"/>
        <v>0</v>
      </c>
      <c r="I50" s="70"/>
    </row>
    <row r="51" spans="1:9" ht="12.75">
      <c r="A51" s="69"/>
      <c r="B51" s="57" t="s">
        <v>34</v>
      </c>
      <c r="C51" s="14">
        <v>6.3</v>
      </c>
      <c r="D51" s="14">
        <v>6.3</v>
      </c>
      <c r="E51" s="15">
        <f t="shared" si="8"/>
        <v>0</v>
      </c>
      <c r="F51" s="38">
        <v>28.3</v>
      </c>
      <c r="G51" s="38">
        <v>28.3</v>
      </c>
      <c r="H51" s="18">
        <f t="shared" si="9"/>
        <v>0</v>
      </c>
      <c r="I51" s="70"/>
    </row>
    <row r="52" spans="1:9" ht="12.75">
      <c r="A52" s="69"/>
      <c r="B52" s="57" t="s">
        <v>30</v>
      </c>
      <c r="C52" s="20">
        <v>4.05</v>
      </c>
      <c r="D52" s="20">
        <v>4.05</v>
      </c>
      <c r="E52" s="15">
        <f t="shared" si="8"/>
        <v>0</v>
      </c>
      <c r="F52" s="39">
        <v>20.75</v>
      </c>
      <c r="G52" s="39">
        <v>20.75</v>
      </c>
      <c r="H52" s="18">
        <f t="shared" si="9"/>
        <v>0</v>
      </c>
      <c r="I52" s="70"/>
    </row>
    <row r="53" spans="1:9" ht="13.5" thickBot="1">
      <c r="A53" s="69"/>
      <c r="B53" s="80" t="s">
        <v>35</v>
      </c>
      <c r="C53" s="32">
        <v>8.9</v>
      </c>
      <c r="D53" s="32">
        <v>8.5</v>
      </c>
      <c r="E53" s="15">
        <f t="shared" si="8"/>
        <v>-0.40000000000000036</v>
      </c>
      <c r="F53" s="40">
        <v>9</v>
      </c>
      <c r="G53" s="40">
        <v>8.6</v>
      </c>
      <c r="H53" s="24">
        <f t="shared" si="9"/>
        <v>-0.40000000000000036</v>
      </c>
      <c r="I53" s="70"/>
    </row>
    <row r="54" spans="1:9" ht="13.5" thickBot="1">
      <c r="A54" s="69"/>
      <c r="B54" s="81" t="s">
        <v>21</v>
      </c>
      <c r="C54" s="34">
        <f>SUM(C48:C53)</f>
        <v>43.55</v>
      </c>
      <c r="D54" s="34">
        <f>SUM(D48:D53)</f>
        <v>43.15</v>
      </c>
      <c r="E54" s="34">
        <f t="shared" si="8"/>
        <v>-0.3999999999999986</v>
      </c>
      <c r="F54" s="41">
        <f>SUM(F48:F53)</f>
        <v>134.55</v>
      </c>
      <c r="G54" s="41">
        <f>SUM(G48:G53)</f>
        <v>134.15</v>
      </c>
      <c r="H54" s="27">
        <f t="shared" si="9"/>
        <v>-0.4000000000000057</v>
      </c>
      <c r="I54" s="70"/>
    </row>
    <row r="55" spans="1:9" ht="13.5" thickBot="1">
      <c r="A55" s="69"/>
      <c r="B55" s="71"/>
      <c r="C55" s="71"/>
      <c r="D55" s="71"/>
      <c r="E55" s="71"/>
      <c r="F55" s="71"/>
      <c r="G55" s="66"/>
      <c r="H55" s="71"/>
      <c r="I55" s="70"/>
    </row>
    <row r="56" spans="1:9" ht="13.5" thickBot="1">
      <c r="A56" s="69"/>
      <c r="B56" s="51" t="s">
        <v>37</v>
      </c>
      <c r="C56" s="71"/>
      <c r="D56" s="71"/>
      <c r="E56" s="71"/>
      <c r="F56" s="71"/>
      <c r="G56" s="94" t="s">
        <v>36</v>
      </c>
      <c r="H56" s="91" t="s">
        <v>9</v>
      </c>
      <c r="I56" s="70"/>
    </row>
    <row r="57" spans="1:9" ht="13.5" thickBot="1">
      <c r="A57" s="69"/>
      <c r="B57" s="52" t="s">
        <v>2</v>
      </c>
      <c r="C57" s="53" t="s">
        <v>7</v>
      </c>
      <c r="D57" s="54" t="s">
        <v>8</v>
      </c>
      <c r="E57" s="54" t="s">
        <v>9</v>
      </c>
      <c r="F57" s="55" t="s">
        <v>13</v>
      </c>
      <c r="G57" s="95"/>
      <c r="H57" s="92"/>
      <c r="I57" s="70"/>
    </row>
    <row r="58" spans="1:9" ht="12.75">
      <c r="A58" s="69"/>
      <c r="B58" s="56" t="s">
        <v>3</v>
      </c>
      <c r="C58" s="8">
        <v>52.08</v>
      </c>
      <c r="D58" s="8">
        <v>52.15</v>
      </c>
      <c r="E58" s="9">
        <f aca="true" t="shared" si="10" ref="E58:E64">+D58-C58</f>
        <v>0.07000000000000028</v>
      </c>
      <c r="F58" s="10">
        <f aca="true" t="shared" si="11" ref="F58:F63">+E58/C58</f>
        <v>0.0013440860215053819</v>
      </c>
      <c r="G58" s="11">
        <v>48.18</v>
      </c>
      <c r="H58" s="12">
        <f aca="true" t="shared" si="12" ref="H58:H64">+D58-G58</f>
        <v>3.969999999999999</v>
      </c>
      <c r="I58" s="70"/>
    </row>
    <row r="59" spans="1:9" ht="12.75">
      <c r="A59" s="69"/>
      <c r="B59" s="57" t="s">
        <v>4</v>
      </c>
      <c r="C59" s="14">
        <v>224.59</v>
      </c>
      <c r="D59" s="14">
        <v>224.97</v>
      </c>
      <c r="E59" s="15">
        <f t="shared" si="10"/>
        <v>0.37999999999999545</v>
      </c>
      <c r="F59" s="16">
        <f t="shared" si="11"/>
        <v>0.0016919720379357738</v>
      </c>
      <c r="G59" s="17">
        <v>218.04</v>
      </c>
      <c r="H59" s="18">
        <f t="shared" si="12"/>
        <v>6.930000000000007</v>
      </c>
      <c r="I59" s="70"/>
    </row>
    <row r="60" spans="1:9" ht="12.75">
      <c r="A60" s="69"/>
      <c r="B60" s="57" t="s">
        <v>38</v>
      </c>
      <c r="C60" s="14">
        <v>191.23</v>
      </c>
      <c r="D60" s="14">
        <v>191.67</v>
      </c>
      <c r="E60" s="15">
        <f t="shared" si="10"/>
        <v>0.4399999999999977</v>
      </c>
      <c r="F60" s="16">
        <f t="shared" si="11"/>
        <v>0.002300894211159325</v>
      </c>
      <c r="G60" s="17">
        <v>184.04</v>
      </c>
      <c r="H60" s="18">
        <f t="shared" si="12"/>
        <v>7.6299999999999955</v>
      </c>
      <c r="I60" s="70"/>
    </row>
    <row r="61" spans="1:9" ht="12.75">
      <c r="A61" s="69"/>
      <c r="B61" s="57" t="s">
        <v>5</v>
      </c>
      <c r="C61" s="14">
        <v>220.63</v>
      </c>
      <c r="D61" s="14">
        <v>221.06</v>
      </c>
      <c r="E61" s="15">
        <f t="shared" si="10"/>
        <v>0.4300000000000068</v>
      </c>
      <c r="F61" s="16">
        <f t="shared" si="11"/>
        <v>0.0019489643294203275</v>
      </c>
      <c r="G61" s="17">
        <v>213.77</v>
      </c>
      <c r="H61" s="18">
        <f t="shared" si="12"/>
        <v>7.289999999999992</v>
      </c>
      <c r="I61" s="70"/>
    </row>
    <row r="62" spans="1:9" ht="12.75">
      <c r="A62" s="69"/>
      <c r="B62" s="57" t="s">
        <v>10</v>
      </c>
      <c r="C62" s="14">
        <v>70.67</v>
      </c>
      <c r="D62" s="14">
        <v>70.57</v>
      </c>
      <c r="E62" s="15">
        <f t="shared" si="10"/>
        <v>-0.10000000000000853</v>
      </c>
      <c r="F62" s="16">
        <f t="shared" si="11"/>
        <v>-0.0014150275930381849</v>
      </c>
      <c r="G62" s="17">
        <v>64.42</v>
      </c>
      <c r="H62" s="18">
        <f t="shared" si="12"/>
        <v>6.1499999999999915</v>
      </c>
      <c r="I62" s="70"/>
    </row>
    <row r="63" spans="1:9" ht="13.5" thickBot="1">
      <c r="A63" s="69"/>
      <c r="B63" s="58" t="s">
        <v>6</v>
      </c>
      <c r="C63" s="20">
        <v>55.06</v>
      </c>
      <c r="D63" s="20">
        <v>55.22</v>
      </c>
      <c r="E63" s="21">
        <f t="shared" si="10"/>
        <v>0.1599999999999966</v>
      </c>
      <c r="F63" s="22">
        <f t="shared" si="11"/>
        <v>0.002905920813657766</v>
      </c>
      <c r="G63" s="23">
        <v>52.15</v>
      </c>
      <c r="H63" s="24">
        <f t="shared" si="12"/>
        <v>3.0700000000000003</v>
      </c>
      <c r="I63" s="70"/>
    </row>
    <row r="64" spans="1:9" ht="13.5" thickBot="1">
      <c r="A64" s="69"/>
      <c r="B64" s="59" t="s">
        <v>12</v>
      </c>
      <c r="C64" s="25">
        <f>+C63/C61</f>
        <v>0.24955808366949192</v>
      </c>
      <c r="D64" s="25">
        <f>+D63/D61</f>
        <v>0.24979643535691667</v>
      </c>
      <c r="E64" s="25">
        <f t="shared" si="10"/>
        <v>0.00023835168742475377</v>
      </c>
      <c r="F64" s="26"/>
      <c r="G64" s="25">
        <f>+G63/G61</f>
        <v>0.24395378210225943</v>
      </c>
      <c r="H64" s="46">
        <f t="shared" si="12"/>
        <v>0.005842653254657243</v>
      </c>
      <c r="I64" s="70"/>
    </row>
    <row r="65" spans="1:9" ht="6.75" customHeight="1" thickBot="1">
      <c r="A65" s="69"/>
      <c r="B65" s="71"/>
      <c r="C65" s="71"/>
      <c r="D65" s="71"/>
      <c r="E65" s="71"/>
      <c r="F65" s="71"/>
      <c r="G65" s="71"/>
      <c r="H65" s="71"/>
      <c r="I65" s="70"/>
    </row>
    <row r="66" spans="1:9" ht="13.5" thickBot="1">
      <c r="A66" s="69"/>
      <c r="B66" s="60" t="s">
        <v>19</v>
      </c>
      <c r="C66" s="89" t="s">
        <v>4</v>
      </c>
      <c r="D66" s="90"/>
      <c r="E66" s="91" t="s">
        <v>9</v>
      </c>
      <c r="F66" s="93" t="s">
        <v>23</v>
      </c>
      <c r="G66" s="90"/>
      <c r="H66" s="91" t="s">
        <v>9</v>
      </c>
      <c r="I66" s="70"/>
    </row>
    <row r="67" spans="1:9" ht="13.5" thickBot="1">
      <c r="A67" s="69"/>
      <c r="B67" s="61" t="s">
        <v>20</v>
      </c>
      <c r="C67" s="53" t="s">
        <v>7</v>
      </c>
      <c r="D67" s="55" t="s">
        <v>8</v>
      </c>
      <c r="E67" s="92"/>
      <c r="F67" s="62" t="s">
        <v>7</v>
      </c>
      <c r="G67" s="55" t="s">
        <v>8</v>
      </c>
      <c r="H67" s="92"/>
      <c r="I67" s="70"/>
    </row>
    <row r="68" spans="1:9" ht="12.75">
      <c r="A68" s="69"/>
      <c r="B68" s="78" t="s">
        <v>14</v>
      </c>
      <c r="C68" s="31">
        <v>86.76</v>
      </c>
      <c r="D68" s="31">
        <v>87.2</v>
      </c>
      <c r="E68" s="31">
        <f>+D68-C68</f>
        <v>0.4399999999999977</v>
      </c>
      <c r="F68" s="31">
        <v>31.16</v>
      </c>
      <c r="G68" s="31">
        <v>31.16</v>
      </c>
      <c r="H68" s="12">
        <f>+G68-F68</f>
        <v>0</v>
      </c>
      <c r="I68" s="70"/>
    </row>
    <row r="69" spans="1:9" ht="12.75">
      <c r="A69" s="69"/>
      <c r="B69" s="56" t="s">
        <v>15</v>
      </c>
      <c r="C69" s="8">
        <v>41.3</v>
      </c>
      <c r="D69" s="8">
        <v>41.3</v>
      </c>
      <c r="E69" s="14">
        <f>+D69-C69</f>
        <v>0</v>
      </c>
      <c r="F69" s="8">
        <v>7.1</v>
      </c>
      <c r="G69" s="8">
        <v>7</v>
      </c>
      <c r="H69" s="18">
        <f>+G69-F69</f>
        <v>-0.09999999999999964</v>
      </c>
      <c r="I69" s="70"/>
    </row>
    <row r="70" spans="1:9" ht="13.5" thickBot="1">
      <c r="A70" s="69"/>
      <c r="B70" s="57" t="s">
        <v>25</v>
      </c>
      <c r="C70" s="14">
        <v>56</v>
      </c>
      <c r="D70" s="14">
        <v>56</v>
      </c>
      <c r="E70" s="14">
        <f>+D70-C70</f>
        <v>0</v>
      </c>
      <c r="F70" s="14">
        <v>25.9</v>
      </c>
      <c r="G70" s="14">
        <v>25.9</v>
      </c>
      <c r="H70" s="18">
        <f>+G70-F70</f>
        <v>0</v>
      </c>
      <c r="I70" s="70"/>
    </row>
    <row r="71" spans="1:9" ht="13.5" thickBot="1">
      <c r="A71" s="69"/>
      <c r="B71" s="59" t="s">
        <v>21</v>
      </c>
      <c r="C71" s="34">
        <f aca="true" t="shared" si="13" ref="C71:H71">SUM(C68:C70)</f>
        <v>184.06</v>
      </c>
      <c r="D71" s="34">
        <f t="shared" si="13"/>
        <v>184.5</v>
      </c>
      <c r="E71" s="34">
        <f t="shared" si="13"/>
        <v>0.4399999999999977</v>
      </c>
      <c r="F71" s="34">
        <f t="shared" si="13"/>
        <v>64.16</v>
      </c>
      <c r="G71" s="34">
        <f t="shared" si="13"/>
        <v>64.06</v>
      </c>
      <c r="H71" s="34">
        <f t="shared" si="13"/>
        <v>-0.09999999999999964</v>
      </c>
      <c r="I71" s="70"/>
    </row>
    <row r="72" spans="1:9" ht="12.75">
      <c r="A72" s="69"/>
      <c r="B72" s="66"/>
      <c r="C72" s="66"/>
      <c r="D72" s="66"/>
      <c r="E72" s="66"/>
      <c r="F72" s="66"/>
      <c r="G72" s="66"/>
      <c r="H72" s="66"/>
      <c r="I72" s="70"/>
    </row>
    <row r="73" spans="1:9" ht="12.75">
      <c r="A73" s="69"/>
      <c r="B73" s="66"/>
      <c r="C73" s="66"/>
      <c r="D73" s="66"/>
      <c r="E73" s="66"/>
      <c r="F73" s="66"/>
      <c r="G73" s="66"/>
      <c r="H73" s="66"/>
      <c r="I73" s="70"/>
    </row>
    <row r="74" spans="1:9" ht="7.5" customHeight="1" thickBot="1">
      <c r="A74" s="69"/>
      <c r="B74" s="71"/>
      <c r="C74" s="71"/>
      <c r="D74" s="71"/>
      <c r="E74" s="71"/>
      <c r="F74" s="71"/>
      <c r="G74" s="71"/>
      <c r="H74" s="71"/>
      <c r="I74" s="70"/>
    </row>
    <row r="75" spans="1:9" ht="13.5" thickBot="1">
      <c r="A75" s="69"/>
      <c r="B75" s="60" t="s">
        <v>19</v>
      </c>
      <c r="C75" s="89" t="s">
        <v>24</v>
      </c>
      <c r="D75" s="90"/>
      <c r="E75" s="91" t="s">
        <v>9</v>
      </c>
      <c r="F75" s="114" t="s">
        <v>5</v>
      </c>
      <c r="G75" s="89"/>
      <c r="H75" s="91" t="s">
        <v>9</v>
      </c>
      <c r="I75" s="70"/>
    </row>
    <row r="76" spans="1:9" ht="13.5" thickBot="1">
      <c r="A76" s="69"/>
      <c r="B76" s="61" t="s">
        <v>22</v>
      </c>
      <c r="C76" s="53" t="s">
        <v>7</v>
      </c>
      <c r="D76" s="55" t="s">
        <v>8</v>
      </c>
      <c r="E76" s="92"/>
      <c r="F76" s="62" t="s">
        <v>7</v>
      </c>
      <c r="G76" s="55" t="s">
        <v>8</v>
      </c>
      <c r="H76" s="92"/>
      <c r="I76" s="70"/>
    </row>
    <row r="77" spans="1:9" ht="12.75">
      <c r="A77" s="69"/>
      <c r="B77" s="78" t="s">
        <v>26</v>
      </c>
      <c r="C77" s="31">
        <v>32</v>
      </c>
      <c r="D77" s="31">
        <v>32</v>
      </c>
      <c r="E77" s="9">
        <f>+D77-C77</f>
        <v>0</v>
      </c>
      <c r="F77" s="37">
        <v>48.1</v>
      </c>
      <c r="G77" s="37">
        <v>48.1</v>
      </c>
      <c r="H77" s="50">
        <f>+G77-F77</f>
        <v>0</v>
      </c>
      <c r="I77" s="70"/>
    </row>
    <row r="78" spans="1:9" ht="12.75">
      <c r="A78" s="69"/>
      <c r="B78" s="57" t="s">
        <v>18</v>
      </c>
      <c r="C78" s="14">
        <v>14.1</v>
      </c>
      <c r="D78" s="14">
        <v>14.14</v>
      </c>
      <c r="E78" s="15">
        <f>+D78-C78</f>
        <v>0.040000000000000924</v>
      </c>
      <c r="F78" s="38">
        <v>15.05</v>
      </c>
      <c r="G78" s="38">
        <v>15.05</v>
      </c>
      <c r="H78" s="18">
        <f>+G78-F78</f>
        <v>0</v>
      </c>
      <c r="I78" s="70"/>
    </row>
    <row r="79" spans="1:9" ht="12.75">
      <c r="A79" s="69"/>
      <c r="B79" s="79" t="s">
        <v>33</v>
      </c>
      <c r="C79" s="14">
        <v>4.05</v>
      </c>
      <c r="D79" s="14">
        <v>4.05</v>
      </c>
      <c r="E79" s="15">
        <f>+D79-C79</f>
        <v>0</v>
      </c>
      <c r="F79" s="38">
        <v>4.24</v>
      </c>
      <c r="G79" s="38">
        <v>4.24</v>
      </c>
      <c r="H79" s="18">
        <f>+G79-F79</f>
        <v>0</v>
      </c>
      <c r="I79" s="70"/>
    </row>
    <row r="80" spans="1:9" ht="13.5" thickBot="1">
      <c r="A80" s="69"/>
      <c r="B80" s="57" t="s">
        <v>34</v>
      </c>
      <c r="C80" s="14">
        <v>3.76</v>
      </c>
      <c r="D80" s="14">
        <v>3.76</v>
      </c>
      <c r="E80" s="15">
        <f>+D80-C80</f>
        <v>0</v>
      </c>
      <c r="F80" s="38">
        <v>3.92</v>
      </c>
      <c r="G80" s="38">
        <v>3.92</v>
      </c>
      <c r="H80" s="18">
        <f>+G80-F80</f>
        <v>0</v>
      </c>
      <c r="I80" s="70"/>
    </row>
    <row r="81" spans="1:9" ht="13.5" thickBot="1">
      <c r="A81" s="69"/>
      <c r="B81" s="59" t="s">
        <v>21</v>
      </c>
      <c r="C81" s="34">
        <f>SUM(C77:C80)</f>
        <v>53.91</v>
      </c>
      <c r="D81" s="34">
        <f>SUM(D77:D80)</f>
        <v>53.949999999999996</v>
      </c>
      <c r="E81" s="34">
        <f>+D81-C81</f>
        <v>0.03999999999999915</v>
      </c>
      <c r="F81" s="41">
        <f>SUM(F77:F80)</f>
        <v>71.31</v>
      </c>
      <c r="G81" s="41">
        <f>SUM(G77:G80)</f>
        <v>71.31</v>
      </c>
      <c r="H81" s="27">
        <f>+G81-F81</f>
        <v>0</v>
      </c>
      <c r="I81" s="70"/>
    </row>
    <row r="82" spans="1:9" ht="6.75" customHeight="1" thickBot="1">
      <c r="A82" s="69"/>
      <c r="B82" s="71"/>
      <c r="C82" s="71"/>
      <c r="D82" s="71"/>
      <c r="E82" s="71"/>
      <c r="F82" s="71"/>
      <c r="G82" s="71"/>
      <c r="H82" s="71"/>
      <c r="I82" s="70"/>
    </row>
    <row r="83" spans="1:9" ht="13.5" thickBot="1">
      <c r="A83" s="69"/>
      <c r="B83" s="103" t="s">
        <v>39</v>
      </c>
      <c r="C83" s="104"/>
      <c r="D83" s="71"/>
      <c r="E83" s="71"/>
      <c r="F83" s="71"/>
      <c r="G83" s="94" t="s">
        <v>36</v>
      </c>
      <c r="H83" s="91" t="s">
        <v>9</v>
      </c>
      <c r="I83" s="70"/>
    </row>
    <row r="84" spans="1:9" ht="13.5" thickBot="1">
      <c r="A84" s="69"/>
      <c r="B84" s="52" t="s">
        <v>2</v>
      </c>
      <c r="C84" s="53" t="s">
        <v>7</v>
      </c>
      <c r="D84" s="54" t="s">
        <v>8</v>
      </c>
      <c r="E84" s="54" t="s">
        <v>9</v>
      </c>
      <c r="F84" s="55" t="s">
        <v>13</v>
      </c>
      <c r="G84" s="95"/>
      <c r="H84" s="92"/>
      <c r="I84" s="70"/>
    </row>
    <row r="85" spans="1:9" ht="12.75">
      <c r="A85" s="69"/>
      <c r="B85" s="56" t="s">
        <v>3</v>
      </c>
      <c r="C85" s="8">
        <v>5.72</v>
      </c>
      <c r="D85" s="8">
        <v>5.83</v>
      </c>
      <c r="E85" s="9">
        <f aca="true" t="shared" si="14" ref="E85:E90">+D85-C85</f>
        <v>0.11000000000000032</v>
      </c>
      <c r="F85" s="10">
        <f>+E85/C85</f>
        <v>0.019230769230769287</v>
      </c>
      <c r="G85" s="11">
        <v>6.77</v>
      </c>
      <c r="H85" s="12">
        <f aca="true" t="shared" si="15" ref="H85:H90">+D85-G85</f>
        <v>-0.9399999999999995</v>
      </c>
      <c r="I85" s="70"/>
    </row>
    <row r="86" spans="1:9" ht="12.75">
      <c r="A86" s="69"/>
      <c r="B86" s="57" t="s">
        <v>4</v>
      </c>
      <c r="C86" s="14">
        <v>151.19</v>
      </c>
      <c r="D86" s="14">
        <v>151.53</v>
      </c>
      <c r="E86" s="15">
        <f t="shared" si="14"/>
        <v>0.3400000000000034</v>
      </c>
      <c r="F86" s="16">
        <f>+E86/C86</f>
        <v>0.002248825980554292</v>
      </c>
      <c r="G86" s="17">
        <v>144.88</v>
      </c>
      <c r="H86" s="18">
        <f t="shared" si="15"/>
        <v>6.650000000000006</v>
      </c>
      <c r="I86" s="70"/>
    </row>
    <row r="87" spans="1:9" ht="12.75">
      <c r="A87" s="69"/>
      <c r="B87" s="57" t="s">
        <v>5</v>
      </c>
      <c r="C87" s="14">
        <v>151.59</v>
      </c>
      <c r="D87" s="14">
        <v>151.99</v>
      </c>
      <c r="E87" s="15">
        <f t="shared" si="14"/>
        <v>0.4000000000000057</v>
      </c>
      <c r="F87" s="16">
        <f>+E87/C87</f>
        <v>0.002638696483936973</v>
      </c>
      <c r="G87" s="17">
        <v>145.55</v>
      </c>
      <c r="H87" s="18">
        <f t="shared" si="15"/>
        <v>6.439999999999998</v>
      </c>
      <c r="I87" s="70"/>
    </row>
    <row r="88" spans="1:9" ht="12.75">
      <c r="A88" s="69"/>
      <c r="B88" s="57" t="s">
        <v>10</v>
      </c>
      <c r="C88" s="14">
        <v>52.63</v>
      </c>
      <c r="D88" s="14">
        <v>52.91</v>
      </c>
      <c r="E88" s="15">
        <f t="shared" si="14"/>
        <v>0.27999999999999403</v>
      </c>
      <c r="F88" s="16">
        <f>+E88/C88</f>
        <v>0.00532015960478803</v>
      </c>
      <c r="G88" s="17">
        <v>51.26</v>
      </c>
      <c r="H88" s="18">
        <f t="shared" si="15"/>
        <v>1.6499999999999986</v>
      </c>
      <c r="I88" s="70"/>
    </row>
    <row r="89" spans="1:9" ht="13.5" thickBot="1">
      <c r="A89" s="69"/>
      <c r="B89" s="58" t="s">
        <v>6</v>
      </c>
      <c r="C89" s="20">
        <v>5.14</v>
      </c>
      <c r="D89" s="20">
        <v>5.13</v>
      </c>
      <c r="E89" s="21">
        <f t="shared" si="14"/>
        <v>-0.009999999999999787</v>
      </c>
      <c r="F89" s="22">
        <f>+E89/C89</f>
        <v>-0.0019455252918287524</v>
      </c>
      <c r="G89" s="20">
        <v>5.83</v>
      </c>
      <c r="H89" s="24">
        <f t="shared" si="15"/>
        <v>-0.7000000000000002</v>
      </c>
      <c r="I89" s="70"/>
    </row>
    <row r="90" spans="1:9" ht="13.5" thickBot="1">
      <c r="A90" s="69"/>
      <c r="B90" s="59" t="s">
        <v>12</v>
      </c>
      <c r="C90" s="25">
        <f>+C89/C87</f>
        <v>0.03390724981858961</v>
      </c>
      <c r="D90" s="25">
        <f>+D89/D87</f>
        <v>0.03375222054082505</v>
      </c>
      <c r="E90" s="25">
        <f t="shared" si="14"/>
        <v>-0.00015502927776456232</v>
      </c>
      <c r="F90" s="26"/>
      <c r="G90" s="25">
        <f>+G89/G87</f>
        <v>0.040054963929920986</v>
      </c>
      <c r="H90" s="46">
        <f t="shared" si="15"/>
        <v>-0.006302743389095936</v>
      </c>
      <c r="I90" s="70"/>
    </row>
    <row r="91" spans="1:9" ht="6.75" customHeight="1" thickBot="1">
      <c r="A91" s="69"/>
      <c r="B91" s="71"/>
      <c r="C91" s="71"/>
      <c r="D91" s="71"/>
      <c r="E91" s="71"/>
      <c r="F91" s="71"/>
      <c r="G91" s="71"/>
      <c r="H91" s="71"/>
      <c r="I91" s="70"/>
    </row>
    <row r="92" spans="1:9" ht="13.5" thickBot="1">
      <c r="A92" s="69"/>
      <c r="B92" s="60" t="s">
        <v>19</v>
      </c>
      <c r="C92" s="89" t="s">
        <v>4</v>
      </c>
      <c r="D92" s="90"/>
      <c r="E92" s="91" t="s">
        <v>9</v>
      </c>
      <c r="F92" s="93" t="s">
        <v>23</v>
      </c>
      <c r="G92" s="90"/>
      <c r="H92" s="91" t="s">
        <v>9</v>
      </c>
      <c r="I92" s="70"/>
    </row>
    <row r="93" spans="1:9" ht="13.5" thickBot="1">
      <c r="A93" s="69"/>
      <c r="B93" s="61" t="s">
        <v>20</v>
      </c>
      <c r="C93" s="53" t="s">
        <v>7</v>
      </c>
      <c r="D93" s="55" t="s">
        <v>8</v>
      </c>
      <c r="E93" s="92"/>
      <c r="F93" s="62" t="s">
        <v>7</v>
      </c>
      <c r="G93" s="55" t="s">
        <v>8</v>
      </c>
      <c r="H93" s="92"/>
      <c r="I93" s="70"/>
    </row>
    <row r="94" spans="1:9" ht="12.75">
      <c r="A94" s="69"/>
      <c r="B94" s="78" t="s">
        <v>14</v>
      </c>
      <c r="C94" s="31">
        <v>38.36</v>
      </c>
      <c r="D94" s="31">
        <v>38.48</v>
      </c>
      <c r="E94" s="31">
        <f>+D94-C94</f>
        <v>0.11999999999999744</v>
      </c>
      <c r="F94" s="31">
        <v>7.58</v>
      </c>
      <c r="G94" s="31">
        <v>7.71</v>
      </c>
      <c r="H94" s="12">
        <f>+G94-F94</f>
        <v>0.1299999999999999</v>
      </c>
      <c r="I94" s="70"/>
    </row>
    <row r="95" spans="1:9" ht="12.75">
      <c r="A95" s="69"/>
      <c r="B95" s="56" t="s">
        <v>15</v>
      </c>
      <c r="C95" s="8">
        <v>26.44</v>
      </c>
      <c r="D95" s="8">
        <v>26.69</v>
      </c>
      <c r="E95" s="14">
        <f>+D95-C95</f>
        <v>0.25</v>
      </c>
      <c r="F95" s="8">
        <v>26</v>
      </c>
      <c r="G95" s="8">
        <v>26.3</v>
      </c>
      <c r="H95" s="18">
        <f>+G95-F95</f>
        <v>0.3000000000000007</v>
      </c>
      <c r="I95" s="70"/>
    </row>
    <row r="96" spans="1:9" ht="13.5" thickBot="1">
      <c r="A96" s="69"/>
      <c r="B96" s="57" t="s">
        <v>25</v>
      </c>
      <c r="C96" s="14">
        <v>21.71</v>
      </c>
      <c r="D96" s="14">
        <v>21.71</v>
      </c>
      <c r="E96" s="14">
        <f>+D96-C96</f>
        <v>0</v>
      </c>
      <c r="F96" s="14">
        <v>12.6</v>
      </c>
      <c r="G96" s="14">
        <v>12.6</v>
      </c>
      <c r="H96" s="18">
        <f>+G96-F96</f>
        <v>0</v>
      </c>
      <c r="I96" s="70"/>
    </row>
    <row r="97" spans="1:9" ht="13.5" thickBot="1">
      <c r="A97" s="69"/>
      <c r="B97" s="59" t="s">
        <v>21</v>
      </c>
      <c r="C97" s="34">
        <f aca="true" t="shared" si="16" ref="C97:H97">SUM(C94:C96)</f>
        <v>86.50999999999999</v>
      </c>
      <c r="D97" s="34">
        <f t="shared" si="16"/>
        <v>86.88</v>
      </c>
      <c r="E97" s="34">
        <f t="shared" si="16"/>
        <v>0.36999999999999744</v>
      </c>
      <c r="F97" s="34">
        <f t="shared" si="16"/>
        <v>46.18</v>
      </c>
      <c r="G97" s="34">
        <f t="shared" si="16"/>
        <v>46.61</v>
      </c>
      <c r="H97" s="34">
        <f t="shared" si="16"/>
        <v>0.4300000000000006</v>
      </c>
      <c r="I97" s="70"/>
    </row>
    <row r="98" spans="1:9" ht="6.75" customHeight="1" thickBot="1">
      <c r="A98" s="69"/>
      <c r="B98" s="71"/>
      <c r="C98" s="71"/>
      <c r="D98" s="71"/>
      <c r="E98" s="71"/>
      <c r="F98" s="71"/>
      <c r="G98" s="71"/>
      <c r="H98" s="71"/>
      <c r="I98" s="70"/>
    </row>
    <row r="99" spans="1:9" ht="13.5" thickBot="1">
      <c r="A99" s="69"/>
      <c r="B99" s="60" t="s">
        <v>19</v>
      </c>
      <c r="C99" s="89" t="s">
        <v>24</v>
      </c>
      <c r="D99" s="90"/>
      <c r="E99" s="91" t="s">
        <v>9</v>
      </c>
      <c r="F99" s="114" t="s">
        <v>5</v>
      </c>
      <c r="G99" s="89"/>
      <c r="H99" s="91" t="s">
        <v>9</v>
      </c>
      <c r="I99" s="70"/>
    </row>
    <row r="100" spans="1:9" ht="13.5" thickBot="1">
      <c r="A100" s="69"/>
      <c r="B100" s="61" t="s">
        <v>22</v>
      </c>
      <c r="C100" s="53" t="s">
        <v>7</v>
      </c>
      <c r="D100" s="55" t="s">
        <v>8</v>
      </c>
      <c r="E100" s="92"/>
      <c r="F100" s="62" t="s">
        <v>7</v>
      </c>
      <c r="G100" s="55" t="s">
        <v>8</v>
      </c>
      <c r="H100" s="92"/>
      <c r="I100" s="70"/>
    </row>
    <row r="101" spans="1:9" ht="12.75">
      <c r="A101" s="69"/>
      <c r="B101" s="78" t="s">
        <v>18</v>
      </c>
      <c r="C101" s="31">
        <v>22.68</v>
      </c>
      <c r="D101" s="31">
        <v>22.68</v>
      </c>
      <c r="E101" s="9">
        <f>+D101-C101</f>
        <v>0</v>
      </c>
      <c r="F101" s="37">
        <v>32.73</v>
      </c>
      <c r="G101" s="37">
        <v>32.69</v>
      </c>
      <c r="H101" s="50">
        <f>+G101-F101</f>
        <v>-0.03999999999999915</v>
      </c>
      <c r="I101" s="70"/>
    </row>
    <row r="102" spans="1:9" ht="13.5" thickBot="1">
      <c r="A102" s="69"/>
      <c r="B102" s="57" t="s">
        <v>26</v>
      </c>
      <c r="C102" s="14">
        <v>0.9</v>
      </c>
      <c r="D102" s="14">
        <v>0.9</v>
      </c>
      <c r="E102" s="15">
        <f>+D102-C102</f>
        <v>0</v>
      </c>
      <c r="F102" s="38">
        <v>30.37</v>
      </c>
      <c r="G102" s="38">
        <v>30.42</v>
      </c>
      <c r="H102" s="18">
        <f>+G102-F102</f>
        <v>0.05000000000000071</v>
      </c>
      <c r="I102" s="70"/>
    </row>
    <row r="103" spans="1:9" ht="13.5" thickBot="1">
      <c r="A103" s="69"/>
      <c r="B103" s="59" t="s">
        <v>21</v>
      </c>
      <c r="C103" s="34">
        <f>SUM(C101:C102)</f>
        <v>23.58</v>
      </c>
      <c r="D103" s="34">
        <f>SUM(D101:D102)</f>
        <v>23.58</v>
      </c>
      <c r="E103" s="34">
        <f>+D103-C103</f>
        <v>0</v>
      </c>
      <c r="F103" s="34">
        <f>SUM(F101:F102)</f>
        <v>63.099999999999994</v>
      </c>
      <c r="G103" s="41">
        <f>SUM(G101:G102)</f>
        <v>63.11</v>
      </c>
      <c r="H103" s="27">
        <f>+G103-F103</f>
        <v>0.010000000000005116</v>
      </c>
      <c r="I103" s="70"/>
    </row>
    <row r="104" spans="1:9" ht="6.75" customHeight="1" thickBot="1">
      <c r="A104" s="69"/>
      <c r="B104" s="71"/>
      <c r="C104" s="71"/>
      <c r="D104" s="71"/>
      <c r="E104" s="71"/>
      <c r="F104" s="71"/>
      <c r="G104" s="71"/>
      <c r="H104" s="71"/>
      <c r="I104" s="70"/>
    </row>
    <row r="105" spans="1:9" ht="13.5" thickBot="1">
      <c r="A105" s="69"/>
      <c r="B105" s="103" t="s">
        <v>40</v>
      </c>
      <c r="C105" s="104"/>
      <c r="D105" s="71"/>
      <c r="E105" s="71"/>
      <c r="F105" s="71"/>
      <c r="G105" s="94" t="s">
        <v>36</v>
      </c>
      <c r="H105" s="91" t="s">
        <v>9</v>
      </c>
      <c r="I105" s="70"/>
    </row>
    <row r="106" spans="1:9" ht="13.5" thickBot="1">
      <c r="A106" s="69"/>
      <c r="B106" s="52" t="s">
        <v>2</v>
      </c>
      <c r="C106" s="53" t="s">
        <v>7</v>
      </c>
      <c r="D106" s="54" t="s">
        <v>8</v>
      </c>
      <c r="E106" s="54" t="s">
        <v>9</v>
      </c>
      <c r="F106" s="55" t="s">
        <v>13</v>
      </c>
      <c r="G106" s="95"/>
      <c r="H106" s="92"/>
      <c r="I106" s="70"/>
    </row>
    <row r="107" spans="1:9" ht="12.75">
      <c r="A107" s="69"/>
      <c r="B107" s="56" t="s">
        <v>3</v>
      </c>
      <c r="C107" s="8">
        <v>3.76</v>
      </c>
      <c r="D107" s="8">
        <v>3.55</v>
      </c>
      <c r="E107" s="9">
        <f aca="true" t="shared" si="17" ref="E107:E112">+D107-C107</f>
        <v>-0.20999999999999996</v>
      </c>
      <c r="F107" s="10">
        <f>+E107/C107</f>
        <v>-0.055851063829787224</v>
      </c>
      <c r="G107" s="11">
        <v>3.12</v>
      </c>
      <c r="H107" s="12">
        <f aca="true" t="shared" si="18" ref="H107:H112">+D107-G107</f>
        <v>0.4299999999999997</v>
      </c>
      <c r="I107" s="70"/>
    </row>
    <row r="108" spans="1:9" ht="12.75">
      <c r="A108" s="69"/>
      <c r="B108" s="57" t="s">
        <v>4</v>
      </c>
      <c r="C108" s="14">
        <v>35.3</v>
      </c>
      <c r="D108" s="14">
        <v>35.31</v>
      </c>
      <c r="E108" s="15">
        <f t="shared" si="17"/>
        <v>0.010000000000005116</v>
      </c>
      <c r="F108" s="16">
        <f>+E108/C108</f>
        <v>0.0002832861189803149</v>
      </c>
      <c r="G108" s="17">
        <v>32.32</v>
      </c>
      <c r="H108" s="18">
        <f t="shared" si="18"/>
        <v>2.990000000000002</v>
      </c>
      <c r="I108" s="70"/>
    </row>
    <row r="109" spans="1:9" ht="12.75">
      <c r="A109" s="69"/>
      <c r="B109" s="57" t="s">
        <v>5</v>
      </c>
      <c r="C109" s="14">
        <v>35.66</v>
      </c>
      <c r="D109" s="14">
        <v>35.62</v>
      </c>
      <c r="E109" s="15">
        <f t="shared" si="17"/>
        <v>-0.03999999999999915</v>
      </c>
      <c r="F109" s="16">
        <f>+E109/C109</f>
        <v>-0.0011217049915871887</v>
      </c>
      <c r="G109" s="17">
        <v>33.44</v>
      </c>
      <c r="H109" s="18">
        <f t="shared" si="18"/>
        <v>2.1799999999999997</v>
      </c>
      <c r="I109" s="70"/>
    </row>
    <row r="110" spans="1:9" ht="12.75">
      <c r="A110" s="69"/>
      <c r="B110" s="57" t="s">
        <v>10</v>
      </c>
      <c r="C110" s="14">
        <v>9.92</v>
      </c>
      <c r="D110" s="14">
        <v>9.92</v>
      </c>
      <c r="E110" s="15">
        <f t="shared" si="17"/>
        <v>0</v>
      </c>
      <c r="F110" s="16">
        <f>+E110/C110</f>
        <v>0</v>
      </c>
      <c r="G110" s="17">
        <v>9.32</v>
      </c>
      <c r="H110" s="18">
        <f t="shared" si="18"/>
        <v>0.5999999999999996</v>
      </c>
      <c r="I110" s="70"/>
    </row>
    <row r="111" spans="1:9" ht="13.5" thickBot="1">
      <c r="A111" s="69"/>
      <c r="B111" s="58" t="s">
        <v>6</v>
      </c>
      <c r="C111" s="20">
        <v>3.1</v>
      </c>
      <c r="D111" s="20">
        <v>2.97</v>
      </c>
      <c r="E111" s="21">
        <f t="shared" si="17"/>
        <v>-0.1299999999999999</v>
      </c>
      <c r="F111" s="22">
        <f>+E111/C111</f>
        <v>-0.0419354838709677</v>
      </c>
      <c r="G111" s="20">
        <v>3.55</v>
      </c>
      <c r="H111" s="24">
        <f t="shared" si="18"/>
        <v>-0.5799999999999996</v>
      </c>
      <c r="I111" s="70"/>
    </row>
    <row r="112" spans="1:9" ht="13.5" thickBot="1">
      <c r="A112" s="69"/>
      <c r="B112" s="59" t="s">
        <v>12</v>
      </c>
      <c r="C112" s="25">
        <f>+C111/C109</f>
        <v>0.08693213684800899</v>
      </c>
      <c r="D112" s="25">
        <f>+D111/D109</f>
        <v>0.08338012352610893</v>
      </c>
      <c r="E112" s="25">
        <f t="shared" si="17"/>
        <v>-0.003552013321900055</v>
      </c>
      <c r="F112" s="26"/>
      <c r="G112" s="25">
        <f>+G111/G109</f>
        <v>0.10616028708133972</v>
      </c>
      <c r="H112" s="46">
        <f t="shared" si="18"/>
        <v>-0.022780163555230784</v>
      </c>
      <c r="I112" s="70"/>
    </row>
    <row r="113" spans="1:9" ht="6.75" customHeight="1" thickBot="1">
      <c r="A113" s="69"/>
      <c r="B113" s="71"/>
      <c r="C113" s="71"/>
      <c r="D113" s="71"/>
      <c r="E113" s="71"/>
      <c r="F113" s="71"/>
      <c r="G113" s="71"/>
      <c r="H113" s="71"/>
      <c r="I113" s="70"/>
    </row>
    <row r="114" spans="1:9" ht="13.5" thickBot="1">
      <c r="A114" s="69"/>
      <c r="B114" s="60" t="s">
        <v>19</v>
      </c>
      <c r="C114" s="89" t="s">
        <v>4</v>
      </c>
      <c r="D114" s="90"/>
      <c r="E114" s="91" t="s">
        <v>9</v>
      </c>
      <c r="F114" s="93" t="s">
        <v>23</v>
      </c>
      <c r="G114" s="90"/>
      <c r="H114" s="91" t="s">
        <v>9</v>
      </c>
      <c r="I114" s="70"/>
    </row>
    <row r="115" spans="1:9" ht="13.5" thickBot="1">
      <c r="A115" s="69"/>
      <c r="B115" s="61" t="s">
        <v>20</v>
      </c>
      <c r="C115" s="53" t="s">
        <v>7</v>
      </c>
      <c r="D115" s="55" t="s">
        <v>8</v>
      </c>
      <c r="E115" s="92"/>
      <c r="F115" s="62" t="s">
        <v>7</v>
      </c>
      <c r="G115" s="55" t="s">
        <v>8</v>
      </c>
      <c r="H115" s="92"/>
      <c r="I115" s="70"/>
    </row>
    <row r="116" spans="1:9" ht="12.75">
      <c r="A116" s="69"/>
      <c r="B116" s="78" t="s">
        <v>15</v>
      </c>
      <c r="C116" s="31">
        <v>6.34</v>
      </c>
      <c r="D116" s="31">
        <v>6.34</v>
      </c>
      <c r="E116" s="31">
        <f>+D116-C116</f>
        <v>0</v>
      </c>
      <c r="F116" s="31">
        <v>5.85</v>
      </c>
      <c r="G116" s="31">
        <v>5.85</v>
      </c>
      <c r="H116" s="12">
        <f>+G116-F116</f>
        <v>0</v>
      </c>
      <c r="I116" s="70"/>
    </row>
    <row r="117" spans="1:9" ht="12.75">
      <c r="A117" s="69"/>
      <c r="B117" s="56" t="s">
        <v>25</v>
      </c>
      <c r="C117" s="8">
        <v>5.29</v>
      </c>
      <c r="D117" s="8">
        <v>5.29</v>
      </c>
      <c r="E117" s="14">
        <f>+D117-C117</f>
        <v>0</v>
      </c>
      <c r="F117" s="8">
        <v>2.28</v>
      </c>
      <c r="G117" s="8">
        <v>2.28</v>
      </c>
      <c r="H117" s="18">
        <f>+G117-F117</f>
        <v>0</v>
      </c>
      <c r="I117" s="70"/>
    </row>
    <row r="118" spans="1:9" ht="13.5" thickBot="1">
      <c r="A118" s="69"/>
      <c r="B118" s="57" t="s">
        <v>18</v>
      </c>
      <c r="C118" s="14">
        <v>2.47</v>
      </c>
      <c r="D118" s="14">
        <v>2.45</v>
      </c>
      <c r="E118" s="14">
        <f>+D118-C118</f>
        <v>-0.020000000000000018</v>
      </c>
      <c r="F118" s="14">
        <v>0.25</v>
      </c>
      <c r="G118" s="14">
        <v>0.25</v>
      </c>
      <c r="H118" s="18">
        <f>+G118-F118</f>
        <v>0</v>
      </c>
      <c r="I118" s="70"/>
    </row>
    <row r="119" spans="1:9" ht="13.5" thickBot="1">
      <c r="A119" s="69"/>
      <c r="B119" s="59" t="s">
        <v>21</v>
      </c>
      <c r="C119" s="34">
        <f aca="true" t="shared" si="19" ref="C119:H119">SUM(C116:C118)</f>
        <v>14.1</v>
      </c>
      <c r="D119" s="34">
        <f t="shared" si="19"/>
        <v>14.079999999999998</v>
      </c>
      <c r="E119" s="34">
        <f t="shared" si="19"/>
        <v>-0.020000000000000018</v>
      </c>
      <c r="F119" s="34">
        <f t="shared" si="19"/>
        <v>8.379999999999999</v>
      </c>
      <c r="G119" s="34">
        <f t="shared" si="19"/>
        <v>8.379999999999999</v>
      </c>
      <c r="H119" s="34">
        <f t="shared" si="19"/>
        <v>0</v>
      </c>
      <c r="I119" s="70"/>
    </row>
    <row r="120" spans="1:9" ht="6" customHeight="1" thickBot="1">
      <c r="A120" s="69"/>
      <c r="B120" s="71"/>
      <c r="C120" s="71"/>
      <c r="D120" s="71"/>
      <c r="E120" s="71"/>
      <c r="F120" s="71"/>
      <c r="G120" s="71"/>
      <c r="H120" s="71"/>
      <c r="I120" s="70"/>
    </row>
    <row r="121" spans="1:9" ht="13.5" thickBot="1">
      <c r="A121" s="69"/>
      <c r="B121" s="60" t="s">
        <v>19</v>
      </c>
      <c r="C121" s="89" t="s">
        <v>24</v>
      </c>
      <c r="D121" s="90"/>
      <c r="E121" s="91" t="s">
        <v>9</v>
      </c>
      <c r="F121" s="114" t="s">
        <v>5</v>
      </c>
      <c r="G121" s="89"/>
      <c r="H121" s="91" t="s">
        <v>9</v>
      </c>
      <c r="I121" s="70"/>
    </row>
    <row r="122" spans="1:9" ht="13.5" thickBot="1">
      <c r="A122" s="69"/>
      <c r="B122" s="61" t="s">
        <v>22</v>
      </c>
      <c r="C122" s="53" t="s">
        <v>7</v>
      </c>
      <c r="D122" s="55" t="s">
        <v>8</v>
      </c>
      <c r="E122" s="92"/>
      <c r="F122" s="62" t="s">
        <v>7</v>
      </c>
      <c r="G122" s="55" t="s">
        <v>8</v>
      </c>
      <c r="H122" s="92"/>
      <c r="I122" s="70"/>
    </row>
    <row r="123" spans="1:9" ht="12.75">
      <c r="A123" s="69"/>
      <c r="B123" s="78" t="s">
        <v>26</v>
      </c>
      <c r="C123" s="63">
        <v>1.65</v>
      </c>
      <c r="D123" s="63">
        <v>1.7</v>
      </c>
      <c r="E123" s="64">
        <f>+D123-C123</f>
        <v>0.050000000000000044</v>
      </c>
      <c r="F123" s="65">
        <v>8.29</v>
      </c>
      <c r="G123" s="65">
        <v>8.34</v>
      </c>
      <c r="H123" s="50">
        <f>+G123-F123</f>
        <v>0.05000000000000071</v>
      </c>
      <c r="I123" s="70"/>
    </row>
    <row r="124" spans="1:9" ht="12.75">
      <c r="A124" s="69"/>
      <c r="B124" s="56" t="s">
        <v>41</v>
      </c>
      <c r="C124" s="14">
        <v>1.9</v>
      </c>
      <c r="D124" s="14">
        <v>1.9</v>
      </c>
      <c r="E124" s="15">
        <f>+D124-C124</f>
        <v>0</v>
      </c>
      <c r="F124" s="38">
        <v>3.05</v>
      </c>
      <c r="G124" s="38">
        <v>2.99</v>
      </c>
      <c r="H124" s="18">
        <f>+G124-F124</f>
        <v>-0.05999999999999961</v>
      </c>
      <c r="I124" s="70"/>
    </row>
    <row r="125" spans="1:9" ht="13.5" thickBot="1">
      <c r="A125" s="69"/>
      <c r="B125" s="57" t="s">
        <v>29</v>
      </c>
      <c r="C125" s="14">
        <v>0.05</v>
      </c>
      <c r="D125" s="14">
        <v>0.05</v>
      </c>
      <c r="E125" s="15">
        <f>+D125-C125</f>
        <v>0</v>
      </c>
      <c r="F125" s="38">
        <v>0.06</v>
      </c>
      <c r="G125" s="38">
        <v>0.06</v>
      </c>
      <c r="H125" s="18">
        <f>+G125-F125</f>
        <v>0</v>
      </c>
      <c r="I125" s="70"/>
    </row>
    <row r="126" spans="1:9" ht="13.5" thickBot="1">
      <c r="A126" s="69"/>
      <c r="B126" s="59" t="s">
        <v>21</v>
      </c>
      <c r="C126" s="34">
        <f>SUM(C123:C125)</f>
        <v>3.5999999999999996</v>
      </c>
      <c r="D126" s="34">
        <f>SUM(D123:D125)</f>
        <v>3.6499999999999995</v>
      </c>
      <c r="E126" s="34">
        <f>+D126-C126</f>
        <v>0.04999999999999982</v>
      </c>
      <c r="F126" s="34">
        <f>SUM(F123:F125)</f>
        <v>11.4</v>
      </c>
      <c r="G126" s="41">
        <f>SUM(G123:G125)</f>
        <v>11.39</v>
      </c>
      <c r="H126" s="27">
        <f>+G126-F126</f>
        <v>-0.009999999999999787</v>
      </c>
      <c r="I126" s="70"/>
    </row>
    <row r="127" spans="1:9" ht="12.75">
      <c r="A127" s="69"/>
      <c r="B127" s="71"/>
      <c r="C127" s="71"/>
      <c r="D127" s="71"/>
      <c r="E127" s="71"/>
      <c r="F127" s="71"/>
      <c r="G127" s="71"/>
      <c r="H127" s="71"/>
      <c r="I127" s="70"/>
    </row>
    <row r="128" spans="1:9" ht="12.75">
      <c r="A128" s="69"/>
      <c r="B128" s="71"/>
      <c r="C128" s="71"/>
      <c r="D128" s="71"/>
      <c r="E128" s="71"/>
      <c r="F128" s="71"/>
      <c r="G128" s="71"/>
      <c r="H128" s="71"/>
      <c r="I128" s="70"/>
    </row>
    <row r="129" spans="1:9" ht="13.5" thickBot="1">
      <c r="A129" s="72"/>
      <c r="B129" s="73"/>
      <c r="C129" s="73"/>
      <c r="D129" s="73"/>
      <c r="E129" s="73"/>
      <c r="F129" s="73"/>
      <c r="G129" s="73"/>
      <c r="H129" s="73"/>
      <c r="I129" s="74"/>
    </row>
    <row r="130" ht="13.5" thickTop="1"/>
  </sheetData>
  <mergeCells count="54">
    <mergeCell ref="C121:D121"/>
    <mergeCell ref="E121:E122"/>
    <mergeCell ref="F121:G121"/>
    <mergeCell ref="H121:H122"/>
    <mergeCell ref="B105:C105"/>
    <mergeCell ref="G105:G106"/>
    <mergeCell ref="H105:H106"/>
    <mergeCell ref="C114:D114"/>
    <mergeCell ref="E114:E115"/>
    <mergeCell ref="F114:G114"/>
    <mergeCell ref="H114:H115"/>
    <mergeCell ref="C99:D99"/>
    <mergeCell ref="E99:E100"/>
    <mergeCell ref="F99:G99"/>
    <mergeCell ref="H99:H100"/>
    <mergeCell ref="C92:D92"/>
    <mergeCell ref="E92:E93"/>
    <mergeCell ref="F92:G92"/>
    <mergeCell ref="H92:H93"/>
    <mergeCell ref="H66:H67"/>
    <mergeCell ref="C75:D75"/>
    <mergeCell ref="E75:E76"/>
    <mergeCell ref="F75:G75"/>
    <mergeCell ref="H75:H76"/>
    <mergeCell ref="G3:G4"/>
    <mergeCell ref="H3:H4"/>
    <mergeCell ref="G31:G32"/>
    <mergeCell ref="H31:H32"/>
    <mergeCell ref="H21:H22"/>
    <mergeCell ref="H46:H47"/>
    <mergeCell ref="E40:E41"/>
    <mergeCell ref="H40:H41"/>
    <mergeCell ref="H56:H57"/>
    <mergeCell ref="F40:G40"/>
    <mergeCell ref="F46:G46"/>
    <mergeCell ref="E46:E47"/>
    <mergeCell ref="G83:G84"/>
    <mergeCell ref="H83:H84"/>
    <mergeCell ref="B1:H1"/>
    <mergeCell ref="B2:H2"/>
    <mergeCell ref="C40:D40"/>
    <mergeCell ref="E12:E13"/>
    <mergeCell ref="H12:H13"/>
    <mergeCell ref="E21:E22"/>
    <mergeCell ref="F21:G21"/>
    <mergeCell ref="B83:C83"/>
    <mergeCell ref="C12:D12"/>
    <mergeCell ref="F12:G12"/>
    <mergeCell ref="C46:D46"/>
    <mergeCell ref="C66:D66"/>
    <mergeCell ref="E66:E67"/>
    <mergeCell ref="F66:G66"/>
    <mergeCell ref="G56:G57"/>
    <mergeCell ref="C21:D21"/>
  </mergeCells>
  <printOptions/>
  <pageMargins left="0.27" right="0.39" top="0.57" bottom="0.69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Bogomorales Analia</cp:lastModifiedBy>
  <cp:lastPrinted>2006-11-09T14:42:54Z</cp:lastPrinted>
  <dcterms:created xsi:type="dcterms:W3CDTF">2006-11-05T19:32:08Z</dcterms:created>
  <dcterms:modified xsi:type="dcterms:W3CDTF">2006-11-09T14:46:28Z</dcterms:modified>
  <cp:category/>
  <cp:version/>
  <cp:contentType/>
  <cp:contentStatus/>
</cp:coreProperties>
</file>