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580" windowHeight="6792" activeTab="3"/>
  </bookViews>
  <sheets>
    <sheet name="Nov-06 " sheetId="1" r:id="rId1"/>
    <sheet name="Dic-06" sheetId="2" r:id="rId2"/>
    <sheet name="Ene-07" sheetId="3" r:id="rId3"/>
    <sheet name="Feb-07" sheetId="4" r:id="rId4"/>
  </sheets>
  <definedNames/>
  <calcPr fullCalcOnLoad="1"/>
</workbook>
</file>

<file path=xl/sharedStrings.xml><?xml version="1.0" encoding="utf-8"?>
<sst xmlns="http://schemas.openxmlformats.org/spreadsheetml/2006/main" count="876" uniqueCount="45">
  <si>
    <t xml:space="preserve">Informe USDA </t>
  </si>
  <si>
    <t>TRIGO</t>
  </si>
  <si>
    <t>Mundial</t>
  </si>
  <si>
    <t>Stock Inicial</t>
  </si>
  <si>
    <t>Produccion</t>
  </si>
  <si>
    <t>Consumo</t>
  </si>
  <si>
    <t>Stock Final</t>
  </si>
  <si>
    <t>Diferencia</t>
  </si>
  <si>
    <t>Comercio</t>
  </si>
  <si>
    <t>Demanda</t>
  </si>
  <si>
    <t>Rel.Stock/Cons.</t>
  </si>
  <si>
    <t>Porcentual</t>
  </si>
  <si>
    <t>EE.UU.</t>
  </si>
  <si>
    <t>Argentina</t>
  </si>
  <si>
    <t>Australia</t>
  </si>
  <si>
    <t>Canada</t>
  </si>
  <si>
    <t>EU 25</t>
  </si>
  <si>
    <t>Mayores</t>
  </si>
  <si>
    <t xml:space="preserve"> Exportadores</t>
  </si>
  <si>
    <t>Totales :</t>
  </si>
  <si>
    <t>Importadores</t>
  </si>
  <si>
    <t>Exportaciones</t>
  </si>
  <si>
    <t>Importaciones</t>
  </si>
  <si>
    <t>Brasil</t>
  </si>
  <si>
    <t>China</t>
  </si>
  <si>
    <t>Medio Oriente</t>
  </si>
  <si>
    <t>Nor Africa</t>
  </si>
  <si>
    <t>Pakistan</t>
  </si>
  <si>
    <t>Sudeste Asiatico</t>
  </si>
  <si>
    <t>MAIZ</t>
  </si>
  <si>
    <t>Egipto</t>
  </si>
  <si>
    <t>Japon</t>
  </si>
  <si>
    <t>Mexico</t>
  </si>
  <si>
    <t>Corea del Sur</t>
  </si>
  <si>
    <t>Año    Anterior</t>
  </si>
  <si>
    <t>SOJA</t>
  </si>
  <si>
    <t>Molienda</t>
  </si>
  <si>
    <t>Harina de Soja</t>
  </si>
  <si>
    <t>Aceite de Soja</t>
  </si>
  <si>
    <t>India</t>
  </si>
  <si>
    <t>Diciembre</t>
  </si>
  <si>
    <t>Enero</t>
  </si>
  <si>
    <t>Noviembre</t>
  </si>
  <si>
    <t>Octubre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</si>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</sst>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"/>
    <numFmt numFmtId="173" formatCode="d\ &quot;de&quot;\ mmmm\ &quot;de&quot;\ yyyy"/>
    <numFmt numFmtId="174" formatCode="0.00_ ;[Red]\-0.00\ 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2" fontId="5" fillId="0" borderId="6" xfId="0" applyNumberFormat="1" applyFont="1" applyBorder="1" applyAlignment="1">
      <alignment/>
    </xf>
    <xf numFmtId="174" fontId="5" fillId="0" borderId="6" xfId="0" applyNumberFormat="1" applyFont="1" applyBorder="1" applyAlignment="1">
      <alignment/>
    </xf>
    <xf numFmtId="10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5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0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5" xfId="0" applyNumberFormat="1" applyFont="1" applyBorder="1" applyAlignment="1">
      <alignment/>
    </xf>
    <xf numFmtId="10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2" fontId="5" fillId="0" borderId="24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0" fontId="5" fillId="0" borderId="4" xfId="0" applyNumberFormat="1" applyFont="1" applyBorder="1" applyAlignment="1">
      <alignment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2" fontId="5" fillId="0" borderId="29" xfId="0" applyNumberFormat="1" applyFont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2" fontId="5" fillId="0" borderId="34" xfId="0" applyNumberFormat="1" applyFont="1" applyBorder="1" applyAlignment="1">
      <alignment/>
    </xf>
    <xf numFmtId="174" fontId="5" fillId="0" borderId="35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2" fontId="5" fillId="8" borderId="0" xfId="0" applyNumberFormat="1" applyFont="1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0" fontId="0" fillId="8" borderId="40" xfId="0" applyFill="1" applyBorder="1" applyAlignment="1">
      <alignment/>
    </xf>
    <xf numFmtId="0" fontId="5" fillId="8" borderId="0" xfId="0" applyFont="1" applyFill="1" applyBorder="1" applyAlignment="1">
      <alignment/>
    </xf>
    <xf numFmtId="0" fontId="0" fillId="0" borderId="41" xfId="0" applyBorder="1" applyAlignment="1">
      <alignment/>
    </xf>
    <xf numFmtId="0" fontId="5" fillId="8" borderId="42" xfId="0" applyFont="1" applyFill="1" applyBorder="1" applyAlignment="1">
      <alignment/>
    </xf>
    <xf numFmtId="0" fontId="0" fillId="8" borderId="43" xfId="0" applyFill="1" applyBorder="1" applyAlignment="1">
      <alignment/>
    </xf>
    <xf numFmtId="0" fontId="4" fillId="0" borderId="8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4" xfId="0" applyFont="1" applyBorder="1" applyAlignment="1">
      <alignment/>
    </xf>
    <xf numFmtId="174" fontId="4" fillId="0" borderId="3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9" borderId="0" xfId="0" applyFill="1" applyAlignment="1">
      <alignment/>
    </xf>
    <xf numFmtId="0" fontId="5" fillId="9" borderId="0" xfId="0" applyFont="1" applyFill="1" applyAlignment="1">
      <alignment/>
    </xf>
    <xf numFmtId="2" fontId="0" fillId="9" borderId="0" xfId="0" applyNumberFormat="1" applyFill="1" applyAlignment="1">
      <alignment/>
    </xf>
    <xf numFmtId="2" fontId="5" fillId="0" borderId="8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45" xfId="0" applyNumberFormat="1" applyFont="1" applyBorder="1" applyAlignment="1">
      <alignment/>
    </xf>
    <xf numFmtId="2" fontId="5" fillId="0" borderId="46" xfId="0" applyNumberFormat="1" applyFont="1" applyBorder="1" applyAlignment="1">
      <alignment/>
    </xf>
    <xf numFmtId="0" fontId="4" fillId="3" borderId="4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/>
    </xf>
    <xf numFmtId="0" fontId="3" fillId="8" borderId="48" xfId="0" applyFont="1" applyFill="1" applyBorder="1" applyAlignment="1">
      <alignment/>
    </xf>
    <xf numFmtId="173" fontId="1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4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5" fillId="0" borderId="47" xfId="0" applyFont="1" applyBorder="1" applyAlignment="1">
      <alignment/>
    </xf>
    <xf numFmtId="0" fontId="4" fillId="5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F124" sqref="F124"/>
    </sheetView>
  </sheetViews>
  <sheetFormatPr defaultColWidth="11.421875" defaultRowHeight="12.75" zeroHeight="1"/>
  <cols>
    <col min="1" max="1" width="8.7109375" style="0" customWidth="1"/>
    <col min="2" max="2" width="15.140625" style="2" bestFit="1" customWidth="1"/>
    <col min="3" max="4" width="11.7109375" style="2" customWidth="1"/>
    <col min="5" max="5" width="12.7109375" style="2" customWidth="1"/>
    <col min="6" max="7" width="11.7109375" style="2" customWidth="1"/>
    <col min="8" max="8" width="12.7109375" style="2" customWidth="1"/>
    <col min="9" max="9" width="8.7109375" style="0" customWidth="1"/>
    <col min="11" max="16384" width="0" style="0" hidden="1" customWidth="1"/>
  </cols>
  <sheetData>
    <row r="1" spans="1:10" ht="14.25" thickTop="1">
      <c r="A1" s="63"/>
      <c r="B1" s="100" t="s">
        <v>0</v>
      </c>
      <c r="C1" s="101"/>
      <c r="D1" s="101"/>
      <c r="E1" s="101"/>
      <c r="F1" s="101"/>
      <c r="G1" s="101"/>
      <c r="H1" s="101"/>
      <c r="I1" s="64"/>
      <c r="J1" s="80"/>
    </row>
    <row r="2" spans="1:10" ht="13.5" thickBot="1">
      <c r="A2" s="65"/>
      <c r="B2" s="102">
        <v>39030</v>
      </c>
      <c r="C2" s="103"/>
      <c r="D2" s="103"/>
      <c r="E2" s="103"/>
      <c r="F2" s="103"/>
      <c r="G2" s="103"/>
      <c r="H2" s="103"/>
      <c r="I2" s="66"/>
      <c r="J2" s="80"/>
    </row>
    <row r="3" spans="1:10" ht="13.5" thickBot="1">
      <c r="A3" s="65"/>
      <c r="B3" s="1" t="s">
        <v>1</v>
      </c>
      <c r="C3" s="67"/>
      <c r="D3" s="67"/>
      <c r="E3" s="67"/>
      <c r="F3" s="67"/>
      <c r="G3" s="113" t="s">
        <v>34</v>
      </c>
      <c r="H3" s="104" t="s">
        <v>7</v>
      </c>
      <c r="I3" s="66"/>
      <c r="J3" s="80"/>
    </row>
    <row r="4" spans="1:10" ht="13.5" thickBot="1">
      <c r="A4" s="65"/>
      <c r="B4" s="3" t="s">
        <v>2</v>
      </c>
      <c r="C4" s="4" t="s">
        <v>43</v>
      </c>
      <c r="D4" s="4" t="s">
        <v>42</v>
      </c>
      <c r="E4" s="4" t="s">
        <v>7</v>
      </c>
      <c r="F4" s="5" t="s">
        <v>11</v>
      </c>
      <c r="G4" s="114"/>
      <c r="H4" s="105"/>
      <c r="I4" s="66"/>
      <c r="J4" s="80"/>
    </row>
    <row r="5" spans="1:10" ht="12.75">
      <c r="A5" s="65"/>
      <c r="B5" s="6" t="s">
        <v>3</v>
      </c>
      <c r="C5" s="7">
        <v>147.23</v>
      </c>
      <c r="D5" s="7">
        <v>147.07</v>
      </c>
      <c r="E5" s="8">
        <f aca="true" t="shared" si="0" ref="E5:E10">+D5-C5</f>
        <v>-0.1599999999999966</v>
      </c>
      <c r="F5" s="9">
        <f>+E5/C5</f>
        <v>-0.0010867350404129361</v>
      </c>
      <c r="G5" s="10">
        <v>151.41</v>
      </c>
      <c r="H5" s="11">
        <f>+D5-G5</f>
        <v>-4.340000000000003</v>
      </c>
      <c r="I5" s="66"/>
      <c r="J5" s="82"/>
    </row>
    <row r="6" spans="1:10" ht="12.75">
      <c r="A6" s="65"/>
      <c r="B6" s="12" t="s">
        <v>4</v>
      </c>
      <c r="C6" s="13">
        <v>585.14</v>
      </c>
      <c r="D6" s="13">
        <v>586.81</v>
      </c>
      <c r="E6" s="14">
        <f t="shared" si="0"/>
        <v>1.669999999999959</v>
      </c>
      <c r="F6" s="15">
        <f>+E6/C6</f>
        <v>0.0028540178418839236</v>
      </c>
      <c r="G6" s="16">
        <v>618.92</v>
      </c>
      <c r="H6" s="17">
        <f>+D6-G6</f>
        <v>-32.110000000000014</v>
      </c>
      <c r="I6" s="66"/>
      <c r="J6" s="80"/>
    </row>
    <row r="7" spans="1:10" ht="12.75">
      <c r="A7" s="65"/>
      <c r="B7" s="12" t="s">
        <v>9</v>
      </c>
      <c r="C7" s="13">
        <v>613.07</v>
      </c>
      <c r="D7" s="13">
        <v>615.05</v>
      </c>
      <c r="E7" s="14">
        <f t="shared" si="0"/>
        <v>1.9799999999999045</v>
      </c>
      <c r="F7" s="15">
        <f>+E7/C7</f>
        <v>0.0032296475117032384</v>
      </c>
      <c r="G7" s="16">
        <v>623.26</v>
      </c>
      <c r="H7" s="17">
        <f>+D7-G7</f>
        <v>-8.210000000000036</v>
      </c>
      <c r="I7" s="66"/>
      <c r="J7" s="80"/>
    </row>
    <row r="8" spans="1:10" ht="12.75">
      <c r="A8" s="65"/>
      <c r="B8" s="12" t="s">
        <v>8</v>
      </c>
      <c r="C8" s="13">
        <v>108.96</v>
      </c>
      <c r="D8" s="13">
        <v>109.11</v>
      </c>
      <c r="E8" s="14">
        <f t="shared" si="0"/>
        <v>0.15000000000000568</v>
      </c>
      <c r="F8" s="15">
        <f>+E8/C8</f>
        <v>0.001376651982378907</v>
      </c>
      <c r="G8" s="16">
        <v>115.48</v>
      </c>
      <c r="H8" s="17">
        <f>+D8-G8</f>
        <v>-6.3700000000000045</v>
      </c>
      <c r="I8" s="66"/>
      <c r="J8" s="80"/>
    </row>
    <row r="9" spans="1:10" ht="13.5" thickBot="1">
      <c r="A9" s="65"/>
      <c r="B9" s="18" t="s">
        <v>6</v>
      </c>
      <c r="C9" s="19">
        <v>119.3</v>
      </c>
      <c r="D9" s="19">
        <v>118.83</v>
      </c>
      <c r="E9" s="20">
        <f t="shared" si="0"/>
        <v>-0.46999999999999886</v>
      </c>
      <c r="F9" s="21">
        <f>+E9/C9</f>
        <v>-0.00393964794635372</v>
      </c>
      <c r="G9" s="19">
        <v>147.07</v>
      </c>
      <c r="H9" s="23">
        <f>+D9-G9</f>
        <v>-28.239999999999995</v>
      </c>
      <c r="I9" s="66"/>
      <c r="J9" s="80"/>
    </row>
    <row r="10" spans="1:10" ht="13.5" thickBot="1">
      <c r="A10" s="65"/>
      <c r="B10" s="79" t="s">
        <v>10</v>
      </c>
      <c r="C10" s="24">
        <f>+C9/C7</f>
        <v>0.1945944182556641</v>
      </c>
      <c r="D10" s="24">
        <f>+D9/D7</f>
        <v>0.19320380456873426</v>
      </c>
      <c r="E10" s="24">
        <f t="shared" si="0"/>
        <v>-0.0013906136869298313</v>
      </c>
      <c r="F10" s="25"/>
      <c r="G10" s="24">
        <f>+G9/G7</f>
        <v>0.2359689375220614</v>
      </c>
      <c r="H10" s="26"/>
      <c r="I10" s="66"/>
      <c r="J10" s="80"/>
    </row>
    <row r="11" spans="1:10" ht="6.75" customHeight="1" thickBot="1">
      <c r="A11" s="65"/>
      <c r="B11" s="67"/>
      <c r="C11" s="67"/>
      <c r="D11" s="67"/>
      <c r="E11" s="67"/>
      <c r="F11" s="67"/>
      <c r="G11" s="67"/>
      <c r="H11" s="67"/>
      <c r="I11" s="66"/>
      <c r="J11" s="80"/>
    </row>
    <row r="12" spans="1:10" ht="13.5" thickBot="1">
      <c r="A12" s="65"/>
      <c r="B12" s="27" t="s">
        <v>17</v>
      </c>
      <c r="C12" s="88" t="s">
        <v>4</v>
      </c>
      <c r="D12" s="89"/>
      <c r="E12" s="104" t="s">
        <v>7</v>
      </c>
      <c r="F12" s="90" t="s">
        <v>21</v>
      </c>
      <c r="G12" s="89"/>
      <c r="H12" s="104" t="s">
        <v>7</v>
      </c>
      <c r="I12" s="66"/>
      <c r="J12" s="80"/>
    </row>
    <row r="13" spans="1:10" ht="13.5" thickBot="1">
      <c r="A13" s="65"/>
      <c r="B13" s="28" t="s">
        <v>18</v>
      </c>
      <c r="C13" s="4" t="s">
        <v>43</v>
      </c>
      <c r="D13" s="4" t="s">
        <v>42</v>
      </c>
      <c r="E13" s="105"/>
      <c r="F13" s="4" t="s">
        <v>43</v>
      </c>
      <c r="G13" s="4" t="s">
        <v>42</v>
      </c>
      <c r="H13" s="105"/>
      <c r="I13" s="66"/>
      <c r="J13" s="80"/>
    </row>
    <row r="14" spans="1:10" ht="12.75">
      <c r="A14" s="65"/>
      <c r="B14" s="71" t="s">
        <v>12</v>
      </c>
      <c r="C14" s="29">
        <v>49.32</v>
      </c>
      <c r="D14" s="29">
        <v>49.32</v>
      </c>
      <c r="E14" s="29">
        <f aca="true" t="shared" si="1" ref="E14:E19">+D14-C14</f>
        <v>0</v>
      </c>
      <c r="F14" s="29">
        <v>25.17</v>
      </c>
      <c r="G14" s="29">
        <v>25.17</v>
      </c>
      <c r="H14" s="11">
        <f aca="true" t="shared" si="2" ref="H14:H19">+G14-F14</f>
        <v>0</v>
      </c>
      <c r="I14" s="66"/>
      <c r="J14" s="80"/>
    </row>
    <row r="15" spans="1:10" ht="12.75">
      <c r="A15" s="65"/>
      <c r="B15" s="12" t="s">
        <v>13</v>
      </c>
      <c r="C15" s="13">
        <v>13.25</v>
      </c>
      <c r="D15" s="13">
        <v>13.25</v>
      </c>
      <c r="E15" s="13">
        <f t="shared" si="1"/>
        <v>0</v>
      </c>
      <c r="F15" s="13">
        <v>8.5</v>
      </c>
      <c r="G15" s="13">
        <v>8.5</v>
      </c>
      <c r="H15" s="17">
        <f t="shared" si="2"/>
        <v>0</v>
      </c>
      <c r="I15" s="66"/>
      <c r="J15" s="80"/>
    </row>
    <row r="16" spans="1:10" ht="12.75">
      <c r="A16" s="65"/>
      <c r="B16" s="72" t="s">
        <v>14</v>
      </c>
      <c r="C16" s="13">
        <v>11</v>
      </c>
      <c r="D16" s="13">
        <v>10.5</v>
      </c>
      <c r="E16" s="13">
        <f t="shared" si="1"/>
        <v>-0.5</v>
      </c>
      <c r="F16" s="13">
        <v>11.5</v>
      </c>
      <c r="G16" s="13">
        <v>10.5</v>
      </c>
      <c r="H16" s="17">
        <f t="shared" si="2"/>
        <v>-1</v>
      </c>
      <c r="I16" s="66"/>
      <c r="J16" s="80"/>
    </row>
    <row r="17" spans="1:10" ht="12.75">
      <c r="A17" s="65"/>
      <c r="B17" s="12" t="s">
        <v>15</v>
      </c>
      <c r="C17" s="13">
        <v>26.3</v>
      </c>
      <c r="D17" s="13">
        <v>26.3</v>
      </c>
      <c r="E17" s="13">
        <f t="shared" si="1"/>
        <v>0</v>
      </c>
      <c r="F17" s="13">
        <v>20.5</v>
      </c>
      <c r="G17" s="13">
        <v>20.5</v>
      </c>
      <c r="H17" s="17">
        <f t="shared" si="2"/>
        <v>0</v>
      </c>
      <c r="I17" s="66"/>
      <c r="J17" s="80"/>
    </row>
    <row r="18" spans="1:10" ht="13.5" thickBot="1">
      <c r="A18" s="65"/>
      <c r="B18" s="73" t="s">
        <v>16</v>
      </c>
      <c r="C18" s="30">
        <v>117.83</v>
      </c>
      <c r="D18" s="30">
        <v>117.24</v>
      </c>
      <c r="E18" s="30">
        <f t="shared" si="1"/>
        <v>-0.5900000000000034</v>
      </c>
      <c r="F18" s="30">
        <v>16</v>
      </c>
      <c r="G18" s="30">
        <v>16</v>
      </c>
      <c r="H18" s="31">
        <f t="shared" si="2"/>
        <v>0</v>
      </c>
      <c r="I18" s="66"/>
      <c r="J18" s="80"/>
    </row>
    <row r="19" spans="1:10" ht="13.5" thickBot="1">
      <c r="A19" s="65"/>
      <c r="B19" s="79" t="s">
        <v>19</v>
      </c>
      <c r="C19" s="32">
        <f>SUM(C14:C18)</f>
        <v>217.7</v>
      </c>
      <c r="D19" s="32">
        <f>SUM(D14:D18)</f>
        <v>216.60999999999999</v>
      </c>
      <c r="E19" s="32">
        <f t="shared" si="1"/>
        <v>-1.0900000000000034</v>
      </c>
      <c r="F19" s="32">
        <f>SUM(F14:F18)</f>
        <v>81.67</v>
      </c>
      <c r="G19" s="32">
        <f>SUM(G14:G18)</f>
        <v>80.67</v>
      </c>
      <c r="H19" s="26">
        <f t="shared" si="2"/>
        <v>-1</v>
      </c>
      <c r="I19" s="66"/>
      <c r="J19" s="80"/>
    </row>
    <row r="20" spans="1:10" ht="6.75" customHeight="1" thickBot="1">
      <c r="A20" s="65"/>
      <c r="B20" s="67"/>
      <c r="C20" s="67"/>
      <c r="D20" s="67"/>
      <c r="E20" s="67"/>
      <c r="F20" s="67"/>
      <c r="G20" s="67"/>
      <c r="H20" s="67"/>
      <c r="I20" s="66"/>
      <c r="J20" s="80"/>
    </row>
    <row r="21" spans="1:10" ht="13.5" thickBot="1">
      <c r="A21" s="65"/>
      <c r="B21" s="33" t="s">
        <v>17</v>
      </c>
      <c r="C21" s="90" t="s">
        <v>22</v>
      </c>
      <c r="D21" s="89"/>
      <c r="E21" s="104" t="s">
        <v>7</v>
      </c>
      <c r="F21" s="106" t="s">
        <v>5</v>
      </c>
      <c r="G21" s="88"/>
      <c r="H21" s="104" t="s">
        <v>7</v>
      </c>
      <c r="I21" s="66"/>
      <c r="J21" s="80"/>
    </row>
    <row r="22" spans="1:10" ht="13.5" thickBot="1">
      <c r="A22" s="65"/>
      <c r="B22" s="34" t="s">
        <v>20</v>
      </c>
      <c r="C22" s="4" t="s">
        <v>43</v>
      </c>
      <c r="D22" s="4" t="s">
        <v>42</v>
      </c>
      <c r="E22" s="105"/>
      <c r="F22" s="4" t="s">
        <v>43</v>
      </c>
      <c r="G22" s="4" t="s">
        <v>42</v>
      </c>
      <c r="H22" s="105"/>
      <c r="I22" s="66"/>
      <c r="J22" s="80"/>
    </row>
    <row r="23" spans="1:10" ht="12.75">
      <c r="A23" s="65"/>
      <c r="B23" s="71" t="s">
        <v>23</v>
      </c>
      <c r="C23" s="29">
        <v>7</v>
      </c>
      <c r="D23" s="29">
        <v>7.3</v>
      </c>
      <c r="E23" s="29">
        <f aca="true" t="shared" si="3" ref="E23:E29">+D23-C23</f>
        <v>0.2999999999999998</v>
      </c>
      <c r="F23" s="35">
        <v>10.6</v>
      </c>
      <c r="G23" s="35">
        <v>10.4</v>
      </c>
      <c r="H23" s="11">
        <f aca="true" t="shared" si="4" ref="H23:H29">+G23-F23</f>
        <v>-0.1999999999999993</v>
      </c>
      <c r="I23" s="66"/>
      <c r="J23" s="80"/>
    </row>
    <row r="24" spans="1:10" ht="12.75">
      <c r="A24" s="65"/>
      <c r="B24" s="12" t="s">
        <v>24</v>
      </c>
      <c r="C24" s="13">
        <v>0.7</v>
      </c>
      <c r="D24" s="13">
        <v>0.7</v>
      </c>
      <c r="E24" s="13">
        <f t="shared" si="3"/>
        <v>0</v>
      </c>
      <c r="F24" s="36">
        <v>101</v>
      </c>
      <c r="G24" s="36">
        <v>101</v>
      </c>
      <c r="H24" s="17">
        <f t="shared" si="4"/>
        <v>0</v>
      </c>
      <c r="I24" s="66"/>
      <c r="J24" s="80"/>
    </row>
    <row r="25" spans="1:10" ht="12.75">
      <c r="A25" s="65"/>
      <c r="B25" s="72" t="s">
        <v>25</v>
      </c>
      <c r="C25" s="13">
        <v>10.98</v>
      </c>
      <c r="D25" s="13">
        <v>10.48</v>
      </c>
      <c r="E25" s="13">
        <f t="shared" si="3"/>
        <v>-0.5</v>
      </c>
      <c r="F25" s="36">
        <v>29.54</v>
      </c>
      <c r="G25" s="36">
        <v>29.54</v>
      </c>
      <c r="H25" s="17">
        <f t="shared" si="4"/>
        <v>0</v>
      </c>
      <c r="I25" s="66"/>
      <c r="J25" s="80"/>
    </row>
    <row r="26" spans="1:10" ht="12.75">
      <c r="A26" s="65"/>
      <c r="B26" s="12" t="s">
        <v>26</v>
      </c>
      <c r="C26" s="13">
        <v>16.4</v>
      </c>
      <c r="D26" s="13">
        <v>16.4</v>
      </c>
      <c r="E26" s="13">
        <f t="shared" si="3"/>
        <v>0</v>
      </c>
      <c r="F26" s="36">
        <v>35.13</v>
      </c>
      <c r="G26" s="36">
        <v>35.13</v>
      </c>
      <c r="H26" s="17">
        <f t="shared" si="4"/>
        <v>0</v>
      </c>
      <c r="I26" s="66"/>
      <c r="J26" s="80"/>
    </row>
    <row r="27" spans="1:10" ht="12.75">
      <c r="A27" s="65"/>
      <c r="B27" s="18" t="s">
        <v>27</v>
      </c>
      <c r="C27" s="19">
        <v>0.6</v>
      </c>
      <c r="D27" s="19">
        <v>0.6</v>
      </c>
      <c r="E27" s="13">
        <f t="shared" si="3"/>
        <v>0</v>
      </c>
      <c r="F27" s="37">
        <v>22</v>
      </c>
      <c r="G27" s="37">
        <v>22</v>
      </c>
      <c r="H27" s="17">
        <f t="shared" si="4"/>
        <v>0</v>
      </c>
      <c r="I27" s="66"/>
      <c r="J27" s="80"/>
    </row>
    <row r="28" spans="1:10" ht="13.5" thickBot="1">
      <c r="A28" s="65"/>
      <c r="B28" s="73" t="s">
        <v>28</v>
      </c>
      <c r="C28" s="30">
        <v>10.05</v>
      </c>
      <c r="D28" s="30">
        <v>10.05</v>
      </c>
      <c r="E28" s="19">
        <f t="shared" si="3"/>
        <v>0</v>
      </c>
      <c r="F28" s="38">
        <v>10.02</v>
      </c>
      <c r="G28" s="38">
        <v>10.02</v>
      </c>
      <c r="H28" s="23">
        <f t="shared" si="4"/>
        <v>0</v>
      </c>
      <c r="I28" s="66"/>
      <c r="J28" s="80"/>
    </row>
    <row r="29" spans="1:10" ht="13.5" thickBot="1">
      <c r="A29" s="65"/>
      <c r="B29" s="79" t="s">
        <v>19</v>
      </c>
      <c r="C29" s="32">
        <f>SUM(C23:C28)</f>
        <v>45.730000000000004</v>
      </c>
      <c r="D29" s="32">
        <f>SUM(D23:D28)</f>
        <v>45.53</v>
      </c>
      <c r="E29" s="32">
        <f t="shared" si="3"/>
        <v>-0.20000000000000284</v>
      </c>
      <c r="F29" s="39">
        <f>SUM(F23:F28)</f>
        <v>208.29</v>
      </c>
      <c r="G29" s="32">
        <f>SUM(G23:G28)</f>
        <v>208.09</v>
      </c>
      <c r="H29" s="26">
        <f t="shared" si="4"/>
        <v>-0.19999999999998863</v>
      </c>
      <c r="I29" s="66"/>
      <c r="J29" s="80"/>
    </row>
    <row r="30" spans="1:10" ht="13.5" customHeight="1" thickBot="1">
      <c r="A30" s="65"/>
      <c r="B30" s="67"/>
      <c r="C30" s="67"/>
      <c r="D30" s="67"/>
      <c r="E30" s="67"/>
      <c r="F30" s="67"/>
      <c r="G30" s="67"/>
      <c r="H30" s="67"/>
      <c r="I30" s="66"/>
      <c r="J30" s="80"/>
    </row>
    <row r="31" spans="1:10" ht="13.5" thickBot="1">
      <c r="A31" s="65"/>
      <c r="B31" s="40" t="s">
        <v>29</v>
      </c>
      <c r="C31" s="67"/>
      <c r="D31" s="67"/>
      <c r="E31" s="67"/>
      <c r="F31" s="67"/>
      <c r="G31" s="115" t="s">
        <v>34</v>
      </c>
      <c r="H31" s="109" t="s">
        <v>7</v>
      </c>
      <c r="I31" s="66"/>
      <c r="J31" s="80"/>
    </row>
    <row r="32" spans="1:10" ht="13.5" thickBot="1">
      <c r="A32" s="65"/>
      <c r="B32" s="41" t="s">
        <v>2</v>
      </c>
      <c r="C32" s="42" t="s">
        <v>43</v>
      </c>
      <c r="D32" s="42" t="s">
        <v>42</v>
      </c>
      <c r="E32" s="42" t="s">
        <v>7</v>
      </c>
      <c r="F32" s="43" t="s">
        <v>11</v>
      </c>
      <c r="G32" s="116"/>
      <c r="H32" s="117"/>
      <c r="I32" s="66"/>
      <c r="J32" s="80"/>
    </row>
    <row r="33" spans="1:10" ht="12.75">
      <c r="A33" s="65"/>
      <c r="B33" s="6" t="s">
        <v>3</v>
      </c>
      <c r="C33" s="7">
        <v>124.55</v>
      </c>
      <c r="D33" s="7">
        <v>124.55</v>
      </c>
      <c r="E33" s="8">
        <f aca="true" t="shared" si="5" ref="E33:E38">+D33-C33</f>
        <v>0</v>
      </c>
      <c r="F33" s="9">
        <f>+E33/C33</f>
        <v>0</v>
      </c>
      <c r="G33" s="10">
        <v>131.23</v>
      </c>
      <c r="H33" s="11">
        <f aca="true" t="shared" si="6" ref="H33:H38">+D33-G33</f>
        <v>-6.679999999999993</v>
      </c>
      <c r="I33" s="66"/>
      <c r="J33" s="80"/>
    </row>
    <row r="34" spans="1:10" ht="12.75">
      <c r="A34" s="65"/>
      <c r="B34" s="12" t="s">
        <v>4</v>
      </c>
      <c r="C34" s="13">
        <v>698.14</v>
      </c>
      <c r="D34" s="13">
        <v>698.73</v>
      </c>
      <c r="E34" s="14">
        <f t="shared" si="5"/>
        <v>0.5900000000000318</v>
      </c>
      <c r="F34" s="15">
        <f>+E34/C34</f>
        <v>0.0008451027014639354</v>
      </c>
      <c r="G34" s="16">
        <v>693.23</v>
      </c>
      <c r="H34" s="17">
        <f t="shared" si="6"/>
        <v>5.5</v>
      </c>
      <c r="I34" s="66"/>
      <c r="J34" s="80"/>
    </row>
    <row r="35" spans="1:10" ht="12.75">
      <c r="A35" s="65"/>
      <c r="B35" s="12" t="s">
        <v>9</v>
      </c>
      <c r="C35" s="13">
        <v>724.14</v>
      </c>
      <c r="D35" s="13">
        <v>723.27</v>
      </c>
      <c r="E35" s="14">
        <f t="shared" si="5"/>
        <v>-0.8700000000000045</v>
      </c>
      <c r="F35" s="15">
        <f>+E35/C35</f>
        <v>-0.001201425138785324</v>
      </c>
      <c r="G35" s="16">
        <v>699.97</v>
      </c>
      <c r="H35" s="17">
        <f t="shared" si="6"/>
        <v>23.299999999999955</v>
      </c>
      <c r="I35" s="66"/>
      <c r="J35" s="80"/>
    </row>
    <row r="36" spans="1:10" ht="12.75">
      <c r="A36" s="65"/>
      <c r="B36" s="12" t="s">
        <v>8</v>
      </c>
      <c r="C36" s="13">
        <v>81.28</v>
      </c>
      <c r="D36" s="13">
        <v>80.81</v>
      </c>
      <c r="E36" s="14">
        <f t="shared" si="5"/>
        <v>-0.46999999999999886</v>
      </c>
      <c r="F36" s="15">
        <f>+E36/C36</f>
        <v>-0.005782480314960616</v>
      </c>
      <c r="G36" s="16">
        <v>78.98</v>
      </c>
      <c r="H36" s="17">
        <f t="shared" si="6"/>
        <v>1.8299999999999983</v>
      </c>
      <c r="I36" s="66"/>
      <c r="J36" s="80"/>
    </row>
    <row r="37" spans="1:10" ht="13.5" thickBot="1">
      <c r="A37" s="65"/>
      <c r="B37" s="18" t="s">
        <v>6</v>
      </c>
      <c r="C37" s="19">
        <v>89.54</v>
      </c>
      <c r="D37" s="19">
        <v>90</v>
      </c>
      <c r="E37" s="20">
        <f t="shared" si="5"/>
        <v>0.45999999999999375</v>
      </c>
      <c r="F37" s="21">
        <f>+E37/C37</f>
        <v>0.00513736877373234</v>
      </c>
      <c r="G37" s="19">
        <v>124.55</v>
      </c>
      <c r="H37" s="23">
        <f t="shared" si="6"/>
        <v>-34.55</v>
      </c>
      <c r="I37" s="66"/>
      <c r="J37" s="80"/>
    </row>
    <row r="38" spans="1:10" ht="13.5" thickBot="1">
      <c r="A38" s="65"/>
      <c r="B38" s="78" t="s">
        <v>10</v>
      </c>
      <c r="C38" s="24">
        <f>+C37/C35</f>
        <v>0.12365012290441076</v>
      </c>
      <c r="D38" s="24">
        <f>+D37/D35</f>
        <v>0.12443485835165291</v>
      </c>
      <c r="E38" s="24">
        <f t="shared" si="5"/>
        <v>0.0007847354472421547</v>
      </c>
      <c r="F38" s="25"/>
      <c r="G38" s="24">
        <f>+G37/G35</f>
        <v>0.1779361972655971</v>
      </c>
      <c r="H38" s="44">
        <f t="shared" si="6"/>
        <v>-0.05350133891394418</v>
      </c>
      <c r="I38" s="66"/>
      <c r="J38" s="80"/>
    </row>
    <row r="39" spans="1:10" ht="6.75" customHeight="1" thickBot="1">
      <c r="A39" s="65"/>
      <c r="B39" s="67"/>
      <c r="C39" s="67"/>
      <c r="D39" s="67"/>
      <c r="E39" s="67"/>
      <c r="F39" s="67"/>
      <c r="G39" s="67"/>
      <c r="H39" s="67"/>
      <c r="I39" s="66"/>
      <c r="J39" s="80"/>
    </row>
    <row r="40" spans="1:10" ht="13.5" thickBot="1">
      <c r="A40" s="65"/>
      <c r="B40" s="45" t="s">
        <v>17</v>
      </c>
      <c r="C40" s="91" t="s">
        <v>4</v>
      </c>
      <c r="D40" s="92"/>
      <c r="E40" s="109" t="s">
        <v>7</v>
      </c>
      <c r="F40" s="111" t="s">
        <v>21</v>
      </c>
      <c r="G40" s="92"/>
      <c r="H40" s="109" t="s">
        <v>7</v>
      </c>
      <c r="I40" s="66"/>
      <c r="J40" s="80"/>
    </row>
    <row r="41" spans="1:10" ht="13.5" thickBot="1">
      <c r="A41" s="65"/>
      <c r="B41" s="46" t="s">
        <v>18</v>
      </c>
      <c r="C41" s="42" t="s">
        <v>43</v>
      </c>
      <c r="D41" s="42" t="s">
        <v>42</v>
      </c>
      <c r="E41" s="110"/>
      <c r="F41" s="42" t="s">
        <v>43</v>
      </c>
      <c r="G41" s="42" t="s">
        <v>42</v>
      </c>
      <c r="H41" s="110"/>
      <c r="I41" s="66"/>
      <c r="J41" s="80"/>
    </row>
    <row r="42" spans="1:10" ht="12.75">
      <c r="A42" s="65"/>
      <c r="B42" s="74" t="s">
        <v>12</v>
      </c>
      <c r="C42" s="29">
        <v>277</v>
      </c>
      <c r="D42" s="29">
        <v>272.93</v>
      </c>
      <c r="E42" s="29">
        <f>+D42-C42</f>
        <v>-4.069999999999993</v>
      </c>
      <c r="F42" s="29">
        <v>57.15</v>
      </c>
      <c r="G42" s="29">
        <v>55.88</v>
      </c>
      <c r="H42" s="11">
        <f>+G42-F42</f>
        <v>-1.269999999999996</v>
      </c>
      <c r="I42" s="66"/>
      <c r="J42" s="80"/>
    </row>
    <row r="43" spans="1:10" ht="13.5" thickBot="1">
      <c r="A43" s="65"/>
      <c r="B43" s="54" t="s">
        <v>13</v>
      </c>
      <c r="C43" s="13">
        <v>17.5</v>
      </c>
      <c r="D43" s="13">
        <v>17.5</v>
      </c>
      <c r="E43" s="13">
        <f>+D43-C43</f>
        <v>0</v>
      </c>
      <c r="F43" s="13">
        <v>11.5</v>
      </c>
      <c r="G43" s="13">
        <v>11.5</v>
      </c>
      <c r="H43" s="17">
        <f>+G43-F43</f>
        <v>0</v>
      </c>
      <c r="I43" s="66"/>
      <c r="J43" s="80"/>
    </row>
    <row r="44" spans="1:10" ht="13.5" thickBot="1">
      <c r="A44" s="65"/>
      <c r="B44" s="77" t="s">
        <v>19</v>
      </c>
      <c r="C44" s="32">
        <f aca="true" t="shared" si="7" ref="C44:H44">SUM(C42:C43)</f>
        <v>294.5</v>
      </c>
      <c r="D44" s="32">
        <f t="shared" si="7"/>
        <v>290.43</v>
      </c>
      <c r="E44" s="32">
        <f t="shared" si="7"/>
        <v>-4.069999999999993</v>
      </c>
      <c r="F44" s="32">
        <f t="shared" si="7"/>
        <v>68.65</v>
      </c>
      <c r="G44" s="32">
        <f t="shared" si="7"/>
        <v>67.38</v>
      </c>
      <c r="H44" s="32">
        <f t="shared" si="7"/>
        <v>-1.269999999999996</v>
      </c>
      <c r="I44" s="66"/>
      <c r="J44" s="80"/>
    </row>
    <row r="45" spans="1:10" ht="6.75" customHeight="1" thickBot="1">
      <c r="A45" s="65"/>
      <c r="B45" s="67"/>
      <c r="C45" s="67"/>
      <c r="D45" s="67"/>
      <c r="E45" s="67"/>
      <c r="F45" s="67"/>
      <c r="G45" s="67"/>
      <c r="H45" s="67"/>
      <c r="I45" s="66"/>
      <c r="J45" s="80"/>
    </row>
    <row r="46" spans="1:10" ht="13.5" thickBot="1">
      <c r="A46" s="65"/>
      <c r="B46" s="45" t="s">
        <v>17</v>
      </c>
      <c r="C46" s="91" t="s">
        <v>22</v>
      </c>
      <c r="D46" s="92"/>
      <c r="E46" s="109" t="s">
        <v>7</v>
      </c>
      <c r="F46" s="112" t="s">
        <v>5</v>
      </c>
      <c r="G46" s="91"/>
      <c r="H46" s="109" t="s">
        <v>7</v>
      </c>
      <c r="I46" s="66"/>
      <c r="J46" s="80"/>
    </row>
    <row r="47" spans="1:10" ht="13.5" thickBot="1">
      <c r="A47" s="65"/>
      <c r="B47" s="46" t="s">
        <v>20</v>
      </c>
      <c r="C47" s="42" t="s">
        <v>43</v>
      </c>
      <c r="D47" s="42" t="s">
        <v>42</v>
      </c>
      <c r="E47" s="110"/>
      <c r="F47" s="42" t="s">
        <v>43</v>
      </c>
      <c r="G47" s="42" t="s">
        <v>42</v>
      </c>
      <c r="H47" s="110"/>
      <c r="I47" s="66"/>
      <c r="J47" s="80"/>
    </row>
    <row r="48" spans="1:10" ht="12.75">
      <c r="A48" s="65"/>
      <c r="B48" s="74" t="s">
        <v>30</v>
      </c>
      <c r="C48" s="29">
        <v>4.8</v>
      </c>
      <c r="D48" s="29">
        <v>4.8</v>
      </c>
      <c r="E48" s="8">
        <f aca="true" t="shared" si="8" ref="E48:E54">+D48-C48</f>
        <v>0</v>
      </c>
      <c r="F48" s="35">
        <v>10.6</v>
      </c>
      <c r="G48" s="35">
        <v>10.6</v>
      </c>
      <c r="H48" s="47">
        <f aca="true" t="shared" si="9" ref="H48:H54">+G48-F48</f>
        <v>0</v>
      </c>
      <c r="I48" s="66"/>
      <c r="J48" s="80"/>
    </row>
    <row r="49" spans="1:10" ht="12.75">
      <c r="A49" s="65"/>
      <c r="B49" s="54" t="s">
        <v>16</v>
      </c>
      <c r="C49" s="13">
        <v>3</v>
      </c>
      <c r="D49" s="13">
        <v>3</v>
      </c>
      <c r="E49" s="14">
        <f t="shared" si="8"/>
        <v>0</v>
      </c>
      <c r="F49" s="36">
        <v>49.3</v>
      </c>
      <c r="G49" s="36">
        <v>49.3</v>
      </c>
      <c r="H49" s="17">
        <f t="shared" si="9"/>
        <v>0</v>
      </c>
      <c r="I49" s="66"/>
      <c r="J49" s="80"/>
    </row>
    <row r="50" spans="1:10" ht="12.75">
      <c r="A50" s="65"/>
      <c r="B50" s="75" t="s">
        <v>31</v>
      </c>
      <c r="C50" s="13">
        <v>16.5</v>
      </c>
      <c r="D50" s="13">
        <v>16.5</v>
      </c>
      <c r="E50" s="14">
        <f t="shared" si="8"/>
        <v>0</v>
      </c>
      <c r="F50" s="36">
        <v>16.6</v>
      </c>
      <c r="G50" s="36">
        <v>16.6</v>
      </c>
      <c r="H50" s="17">
        <f t="shared" si="9"/>
        <v>0</v>
      </c>
      <c r="I50" s="66"/>
      <c r="J50" s="80"/>
    </row>
    <row r="51" spans="1:10" ht="12.75">
      <c r="A51" s="65"/>
      <c r="B51" s="54" t="s">
        <v>32</v>
      </c>
      <c r="C51" s="13">
        <v>6.3</v>
      </c>
      <c r="D51" s="13">
        <v>6.3</v>
      </c>
      <c r="E51" s="14">
        <f t="shared" si="8"/>
        <v>0</v>
      </c>
      <c r="F51" s="36">
        <v>28.3</v>
      </c>
      <c r="G51" s="36">
        <v>28.3</v>
      </c>
      <c r="H51" s="17">
        <f t="shared" si="9"/>
        <v>0</v>
      </c>
      <c r="I51" s="66"/>
      <c r="J51" s="80"/>
    </row>
    <row r="52" spans="1:10" ht="12.75">
      <c r="A52" s="65"/>
      <c r="B52" s="54" t="s">
        <v>28</v>
      </c>
      <c r="C52" s="19">
        <v>4.05</v>
      </c>
      <c r="D52" s="19">
        <v>4.05</v>
      </c>
      <c r="E52" s="14">
        <f t="shared" si="8"/>
        <v>0</v>
      </c>
      <c r="F52" s="37">
        <v>20.75</v>
      </c>
      <c r="G52" s="37">
        <v>20.75</v>
      </c>
      <c r="H52" s="17">
        <f t="shared" si="9"/>
        <v>0</v>
      </c>
      <c r="I52" s="66"/>
      <c r="J52" s="80"/>
    </row>
    <row r="53" spans="1:10" ht="13.5" thickBot="1">
      <c r="A53" s="65"/>
      <c r="B53" s="76" t="s">
        <v>33</v>
      </c>
      <c r="C53" s="30">
        <v>7</v>
      </c>
      <c r="D53" s="30">
        <v>8.5</v>
      </c>
      <c r="E53" s="14">
        <f t="shared" si="8"/>
        <v>1.5</v>
      </c>
      <c r="F53" s="38">
        <v>9</v>
      </c>
      <c r="G53" s="38">
        <v>8.6</v>
      </c>
      <c r="H53" s="23">
        <f t="shared" si="9"/>
        <v>-0.40000000000000036</v>
      </c>
      <c r="I53" s="66"/>
      <c r="J53" s="80"/>
    </row>
    <row r="54" spans="1:10" ht="13.5" thickBot="1">
      <c r="A54" s="65"/>
      <c r="B54" s="77" t="s">
        <v>19</v>
      </c>
      <c r="C54" s="32">
        <f>SUM(C48:C53)</f>
        <v>41.65</v>
      </c>
      <c r="D54" s="32">
        <f>SUM(D48:D53)</f>
        <v>43.15</v>
      </c>
      <c r="E54" s="32">
        <f t="shared" si="8"/>
        <v>1.5</v>
      </c>
      <c r="F54" s="39">
        <f>SUM(F48:F53)</f>
        <v>134.55</v>
      </c>
      <c r="G54" s="39">
        <f>SUM(G48:G53)</f>
        <v>134.15</v>
      </c>
      <c r="H54" s="26">
        <f t="shared" si="9"/>
        <v>-0.4000000000000057</v>
      </c>
      <c r="I54" s="66"/>
      <c r="J54" s="80"/>
    </row>
    <row r="55" spans="1:10" ht="13.5" thickBot="1">
      <c r="A55" s="65"/>
      <c r="B55" s="67"/>
      <c r="C55" s="67"/>
      <c r="D55" s="67"/>
      <c r="E55" s="67"/>
      <c r="F55" s="67"/>
      <c r="G55" s="62"/>
      <c r="H55" s="67"/>
      <c r="I55" s="66"/>
      <c r="J55" s="80"/>
    </row>
    <row r="56" spans="1:10" ht="13.5" thickBot="1">
      <c r="A56" s="65"/>
      <c r="B56" s="48" t="s">
        <v>35</v>
      </c>
      <c r="C56" s="67"/>
      <c r="D56" s="67"/>
      <c r="E56" s="67"/>
      <c r="F56" s="67"/>
      <c r="G56" s="98" t="s">
        <v>34</v>
      </c>
      <c r="H56" s="95" t="s">
        <v>7</v>
      </c>
      <c r="I56" s="66"/>
      <c r="J56" s="80"/>
    </row>
    <row r="57" spans="1:10" ht="13.5" thickBot="1">
      <c r="A57" s="65"/>
      <c r="B57" s="49" t="s">
        <v>2</v>
      </c>
      <c r="C57" s="50" t="s">
        <v>43</v>
      </c>
      <c r="D57" s="50" t="s">
        <v>42</v>
      </c>
      <c r="E57" s="51" t="s">
        <v>7</v>
      </c>
      <c r="F57" s="52" t="s">
        <v>11</v>
      </c>
      <c r="G57" s="99"/>
      <c r="H57" s="96"/>
      <c r="I57" s="66"/>
      <c r="J57" s="80"/>
    </row>
    <row r="58" spans="1:10" ht="12.75">
      <c r="A58" s="65"/>
      <c r="B58" s="53" t="s">
        <v>3</v>
      </c>
      <c r="C58" s="7">
        <v>52.08</v>
      </c>
      <c r="D58" s="7">
        <v>52.15</v>
      </c>
      <c r="E58" s="8">
        <f aca="true" t="shared" si="10" ref="E58:E64">+D58-C58</f>
        <v>0.07000000000000028</v>
      </c>
      <c r="F58" s="9">
        <f aca="true" t="shared" si="11" ref="F58:F63">+E58/C58</f>
        <v>0.0013440860215053819</v>
      </c>
      <c r="G58" s="10">
        <v>48.18</v>
      </c>
      <c r="H58" s="11">
        <f aca="true" t="shared" si="12" ref="H58:H64">+D58-G58</f>
        <v>3.969999999999999</v>
      </c>
      <c r="I58" s="66"/>
      <c r="J58" s="80"/>
    </row>
    <row r="59" spans="1:10" ht="12.75">
      <c r="A59" s="65"/>
      <c r="B59" s="54" t="s">
        <v>4</v>
      </c>
      <c r="C59" s="13">
        <v>224.59</v>
      </c>
      <c r="D59" s="13">
        <v>224.97</v>
      </c>
      <c r="E59" s="14">
        <f t="shared" si="10"/>
        <v>0.37999999999999545</v>
      </c>
      <c r="F59" s="15">
        <f t="shared" si="11"/>
        <v>0.0016919720379357738</v>
      </c>
      <c r="G59" s="16">
        <v>218.04</v>
      </c>
      <c r="H59" s="17">
        <f t="shared" si="12"/>
        <v>6.930000000000007</v>
      </c>
      <c r="I59" s="66"/>
      <c r="J59" s="80"/>
    </row>
    <row r="60" spans="1:10" ht="12.75">
      <c r="A60" s="65"/>
      <c r="B60" s="54" t="s">
        <v>36</v>
      </c>
      <c r="C60" s="13">
        <v>191.23</v>
      </c>
      <c r="D60" s="13">
        <v>191.67</v>
      </c>
      <c r="E60" s="14">
        <f t="shared" si="10"/>
        <v>0.4399999999999977</v>
      </c>
      <c r="F60" s="15">
        <f t="shared" si="11"/>
        <v>0.002300894211159325</v>
      </c>
      <c r="G60" s="16">
        <v>184.04</v>
      </c>
      <c r="H60" s="17">
        <f t="shared" si="12"/>
        <v>7.6299999999999955</v>
      </c>
      <c r="I60" s="66"/>
      <c r="J60" s="80"/>
    </row>
    <row r="61" spans="1:10" ht="12.75">
      <c r="A61" s="65"/>
      <c r="B61" s="54" t="s">
        <v>5</v>
      </c>
      <c r="C61" s="13">
        <v>220.63</v>
      </c>
      <c r="D61" s="13">
        <v>221.06</v>
      </c>
      <c r="E61" s="14">
        <f t="shared" si="10"/>
        <v>0.4300000000000068</v>
      </c>
      <c r="F61" s="15">
        <f t="shared" si="11"/>
        <v>0.0019489643294203275</v>
      </c>
      <c r="G61" s="16">
        <v>213.77</v>
      </c>
      <c r="H61" s="17">
        <f t="shared" si="12"/>
        <v>7.289999999999992</v>
      </c>
      <c r="I61" s="66"/>
      <c r="J61" s="80"/>
    </row>
    <row r="62" spans="1:10" ht="12.75">
      <c r="A62" s="65"/>
      <c r="B62" s="54" t="s">
        <v>8</v>
      </c>
      <c r="C62" s="13">
        <v>70.67</v>
      </c>
      <c r="D62" s="13">
        <v>70.57</v>
      </c>
      <c r="E62" s="14">
        <f t="shared" si="10"/>
        <v>-0.10000000000000853</v>
      </c>
      <c r="F62" s="15">
        <f t="shared" si="11"/>
        <v>-0.0014150275930381849</v>
      </c>
      <c r="G62" s="16">
        <v>64.42</v>
      </c>
      <c r="H62" s="17">
        <f t="shared" si="12"/>
        <v>6.1499999999999915</v>
      </c>
      <c r="I62" s="66"/>
      <c r="J62" s="80"/>
    </row>
    <row r="63" spans="1:10" ht="13.5" thickBot="1">
      <c r="A63" s="65"/>
      <c r="B63" s="55" t="s">
        <v>6</v>
      </c>
      <c r="C63" s="19">
        <v>55.06</v>
      </c>
      <c r="D63" s="19">
        <v>55.22</v>
      </c>
      <c r="E63" s="20">
        <f t="shared" si="10"/>
        <v>0.1599999999999966</v>
      </c>
      <c r="F63" s="21">
        <f t="shared" si="11"/>
        <v>0.002905920813657766</v>
      </c>
      <c r="G63" s="22">
        <v>52.15</v>
      </c>
      <c r="H63" s="23">
        <f t="shared" si="12"/>
        <v>3.0700000000000003</v>
      </c>
      <c r="I63" s="66"/>
      <c r="J63" s="80"/>
    </row>
    <row r="64" spans="1:10" ht="13.5" thickBot="1">
      <c r="A64" s="65"/>
      <c r="B64" s="56" t="s">
        <v>10</v>
      </c>
      <c r="C64" s="24">
        <f>+C63/C61</f>
        <v>0.24955808366949192</v>
      </c>
      <c r="D64" s="24">
        <f>+D63/D61</f>
        <v>0.24979643535691667</v>
      </c>
      <c r="E64" s="24">
        <f t="shared" si="10"/>
        <v>0.00023835168742475377</v>
      </c>
      <c r="F64" s="25"/>
      <c r="G64" s="24">
        <f>+G63/G61</f>
        <v>0.24395378210225943</v>
      </c>
      <c r="H64" s="44">
        <f t="shared" si="12"/>
        <v>0.005842653254657243</v>
      </c>
      <c r="I64" s="66"/>
      <c r="J64" s="80"/>
    </row>
    <row r="65" spans="1:10" ht="6.75" customHeight="1" thickBot="1">
      <c r="A65" s="65"/>
      <c r="B65" s="67"/>
      <c r="C65" s="67"/>
      <c r="D65" s="67"/>
      <c r="E65" s="67"/>
      <c r="F65" s="67"/>
      <c r="G65" s="67"/>
      <c r="H65" s="67"/>
      <c r="I65" s="66"/>
      <c r="J65" s="80"/>
    </row>
    <row r="66" spans="1:10" ht="13.5" thickBot="1">
      <c r="A66" s="65"/>
      <c r="B66" s="57" t="s">
        <v>17</v>
      </c>
      <c r="C66" s="93" t="s">
        <v>4</v>
      </c>
      <c r="D66" s="94"/>
      <c r="E66" s="95" t="s">
        <v>7</v>
      </c>
      <c r="F66" s="97" t="s">
        <v>21</v>
      </c>
      <c r="G66" s="94"/>
      <c r="H66" s="95" t="s">
        <v>7</v>
      </c>
      <c r="I66" s="66"/>
      <c r="J66" s="80"/>
    </row>
    <row r="67" spans="1:10" ht="13.5" thickBot="1">
      <c r="A67" s="65"/>
      <c r="B67" s="58" t="s">
        <v>18</v>
      </c>
      <c r="C67" s="50" t="s">
        <v>43</v>
      </c>
      <c r="D67" s="50" t="s">
        <v>42</v>
      </c>
      <c r="E67" s="96"/>
      <c r="F67" s="50" t="s">
        <v>43</v>
      </c>
      <c r="G67" s="50" t="s">
        <v>42</v>
      </c>
      <c r="H67" s="96"/>
      <c r="I67" s="66"/>
      <c r="J67" s="80"/>
    </row>
    <row r="68" spans="1:10" ht="12.75">
      <c r="A68" s="65"/>
      <c r="B68" s="74" t="s">
        <v>12</v>
      </c>
      <c r="C68" s="29">
        <v>86.78</v>
      </c>
      <c r="D68" s="29">
        <v>87.2</v>
      </c>
      <c r="E68" s="29">
        <f>+D68-C68</f>
        <v>0.4200000000000017</v>
      </c>
      <c r="F68" s="29">
        <v>31.16</v>
      </c>
      <c r="G68" s="29">
        <v>31.16</v>
      </c>
      <c r="H68" s="11">
        <f>+G68-F68</f>
        <v>0</v>
      </c>
      <c r="I68" s="66"/>
      <c r="J68" s="80"/>
    </row>
    <row r="69" spans="1:10" ht="12.75">
      <c r="A69" s="65"/>
      <c r="B69" s="53" t="s">
        <v>13</v>
      </c>
      <c r="C69" s="7">
        <v>41.3</v>
      </c>
      <c r="D69" s="7">
        <v>41.3</v>
      </c>
      <c r="E69" s="13">
        <f>+D69-C69</f>
        <v>0</v>
      </c>
      <c r="F69" s="7">
        <v>7.1</v>
      </c>
      <c r="G69" s="7">
        <v>7</v>
      </c>
      <c r="H69" s="17">
        <f>+G69-F69</f>
        <v>-0.09999999999999964</v>
      </c>
      <c r="I69" s="66"/>
      <c r="J69" s="80"/>
    </row>
    <row r="70" spans="1:10" ht="13.5" thickBot="1">
      <c r="A70" s="65"/>
      <c r="B70" s="54" t="s">
        <v>23</v>
      </c>
      <c r="C70" s="13">
        <v>56</v>
      </c>
      <c r="D70" s="13">
        <v>56</v>
      </c>
      <c r="E70" s="13">
        <f>+D70-C70</f>
        <v>0</v>
      </c>
      <c r="F70" s="13">
        <v>25.9</v>
      </c>
      <c r="G70" s="13">
        <v>25.9</v>
      </c>
      <c r="H70" s="17">
        <f>+G70-F70</f>
        <v>0</v>
      </c>
      <c r="I70" s="66"/>
      <c r="J70" s="80"/>
    </row>
    <row r="71" spans="1:10" ht="13.5" thickBot="1">
      <c r="A71" s="65"/>
      <c r="B71" s="56" t="s">
        <v>19</v>
      </c>
      <c r="C71" s="32">
        <f aca="true" t="shared" si="13" ref="C71:H71">SUM(C68:C70)</f>
        <v>184.07999999999998</v>
      </c>
      <c r="D71" s="32">
        <f t="shared" si="13"/>
        <v>184.5</v>
      </c>
      <c r="E71" s="32">
        <f t="shared" si="13"/>
        <v>0.4200000000000017</v>
      </c>
      <c r="F71" s="32">
        <f t="shared" si="13"/>
        <v>64.16</v>
      </c>
      <c r="G71" s="32">
        <f t="shared" si="13"/>
        <v>64.06</v>
      </c>
      <c r="H71" s="32">
        <f t="shared" si="13"/>
        <v>-0.09999999999999964</v>
      </c>
      <c r="I71" s="66"/>
      <c r="J71" s="80"/>
    </row>
    <row r="72" spans="1:10" ht="7.5" customHeight="1" thickBot="1">
      <c r="A72" s="65"/>
      <c r="B72" s="67"/>
      <c r="C72" s="67"/>
      <c r="D72" s="67"/>
      <c r="E72" s="67"/>
      <c r="F72" s="67"/>
      <c r="G72" s="67"/>
      <c r="H72" s="67"/>
      <c r="I72" s="66"/>
      <c r="J72" s="80"/>
    </row>
    <row r="73" spans="1:10" ht="13.5" thickBot="1">
      <c r="A73" s="65"/>
      <c r="B73" s="57" t="s">
        <v>17</v>
      </c>
      <c r="C73" s="93" t="s">
        <v>22</v>
      </c>
      <c r="D73" s="94"/>
      <c r="E73" s="95" t="s">
        <v>7</v>
      </c>
      <c r="F73" s="118" t="s">
        <v>5</v>
      </c>
      <c r="G73" s="93"/>
      <c r="H73" s="95" t="s">
        <v>7</v>
      </c>
      <c r="I73" s="66"/>
      <c r="J73" s="80"/>
    </row>
    <row r="74" spans="1:10" ht="13.5" thickBot="1">
      <c r="A74" s="65"/>
      <c r="B74" s="58" t="s">
        <v>20</v>
      </c>
      <c r="C74" s="50" t="s">
        <v>43</v>
      </c>
      <c r="D74" s="50" t="s">
        <v>42</v>
      </c>
      <c r="E74" s="96"/>
      <c r="F74" s="50" t="s">
        <v>43</v>
      </c>
      <c r="G74" s="50" t="s">
        <v>42</v>
      </c>
      <c r="H74" s="96"/>
      <c r="I74" s="66"/>
      <c r="J74" s="80"/>
    </row>
    <row r="75" spans="1:10" ht="12.75">
      <c r="A75" s="65"/>
      <c r="B75" s="74" t="s">
        <v>24</v>
      </c>
      <c r="C75" s="29">
        <v>32</v>
      </c>
      <c r="D75" s="29">
        <v>32</v>
      </c>
      <c r="E75" s="8">
        <f>+D75-C75</f>
        <v>0</v>
      </c>
      <c r="F75" s="35">
        <v>48.1</v>
      </c>
      <c r="G75" s="35">
        <v>48.1</v>
      </c>
      <c r="H75" s="47">
        <f>+G75-F75</f>
        <v>0</v>
      </c>
      <c r="I75" s="66"/>
      <c r="J75" s="80"/>
    </row>
    <row r="76" spans="1:10" ht="12.75">
      <c r="A76" s="65"/>
      <c r="B76" s="54" t="s">
        <v>16</v>
      </c>
      <c r="C76" s="13">
        <v>14.1</v>
      </c>
      <c r="D76" s="13">
        <v>14.14</v>
      </c>
      <c r="E76" s="14">
        <f>+D76-C76</f>
        <v>0.040000000000000924</v>
      </c>
      <c r="F76" s="36">
        <v>15.05</v>
      </c>
      <c r="G76" s="36">
        <v>15.05</v>
      </c>
      <c r="H76" s="17">
        <f>+G76-F76</f>
        <v>0</v>
      </c>
      <c r="I76" s="66"/>
      <c r="J76" s="80"/>
    </row>
    <row r="77" spans="1:10" ht="12.75">
      <c r="A77" s="65"/>
      <c r="B77" s="75" t="s">
        <v>31</v>
      </c>
      <c r="C77" s="13">
        <v>4.05</v>
      </c>
      <c r="D77" s="13">
        <v>4.05</v>
      </c>
      <c r="E77" s="14">
        <f>+D77-C77</f>
        <v>0</v>
      </c>
      <c r="F77" s="36">
        <v>4.24</v>
      </c>
      <c r="G77" s="36">
        <v>4.24</v>
      </c>
      <c r="H77" s="17">
        <f>+G77-F77</f>
        <v>0</v>
      </c>
      <c r="I77" s="66"/>
      <c r="J77" s="80"/>
    </row>
    <row r="78" spans="1:10" ht="13.5" thickBot="1">
      <c r="A78" s="65"/>
      <c r="B78" s="54" t="s">
        <v>32</v>
      </c>
      <c r="C78" s="13">
        <v>3.76</v>
      </c>
      <c r="D78" s="13">
        <v>3.76</v>
      </c>
      <c r="E78" s="14">
        <f>+D78-C78</f>
        <v>0</v>
      </c>
      <c r="F78" s="36">
        <v>3.92</v>
      </c>
      <c r="G78" s="36">
        <v>3.92</v>
      </c>
      <c r="H78" s="17">
        <f>+G78-F78</f>
        <v>0</v>
      </c>
      <c r="I78" s="66"/>
      <c r="J78" s="80"/>
    </row>
    <row r="79" spans="1:10" ht="13.5" thickBot="1">
      <c r="A79" s="65"/>
      <c r="B79" s="56" t="s">
        <v>19</v>
      </c>
      <c r="C79" s="32">
        <f>SUM(C75:C78)</f>
        <v>53.91</v>
      </c>
      <c r="D79" s="32">
        <f>SUM(D75:D78)</f>
        <v>53.949999999999996</v>
      </c>
      <c r="E79" s="32">
        <f>+D79-C79</f>
        <v>0.03999999999999915</v>
      </c>
      <c r="F79" s="39">
        <f>SUM(F75:F78)</f>
        <v>71.31</v>
      </c>
      <c r="G79" s="39">
        <f>SUM(G75:G78)</f>
        <v>71.31</v>
      </c>
      <c r="H79" s="26">
        <f>+G79-F79</f>
        <v>0</v>
      </c>
      <c r="I79" s="66"/>
      <c r="J79" s="80"/>
    </row>
    <row r="80" spans="1:10" ht="6.75" customHeight="1" thickBot="1">
      <c r="A80" s="65"/>
      <c r="B80" s="67"/>
      <c r="C80" s="67"/>
      <c r="D80" s="67"/>
      <c r="E80" s="67"/>
      <c r="F80" s="67"/>
      <c r="G80" s="67"/>
      <c r="H80" s="67"/>
      <c r="I80" s="66"/>
      <c r="J80" s="80"/>
    </row>
    <row r="81" spans="1:10" ht="13.5" thickBot="1">
      <c r="A81" s="65"/>
      <c r="B81" s="107" t="s">
        <v>37</v>
      </c>
      <c r="C81" s="108"/>
      <c r="D81" s="67"/>
      <c r="E81" s="67"/>
      <c r="F81" s="67"/>
      <c r="G81" s="98" t="s">
        <v>34</v>
      </c>
      <c r="H81" s="95" t="s">
        <v>7</v>
      </c>
      <c r="I81" s="66"/>
      <c r="J81" s="80"/>
    </row>
    <row r="82" spans="1:10" ht="13.5" thickBot="1">
      <c r="A82" s="65"/>
      <c r="B82" s="49" t="s">
        <v>2</v>
      </c>
      <c r="C82" s="50" t="s">
        <v>43</v>
      </c>
      <c r="D82" s="50" t="s">
        <v>42</v>
      </c>
      <c r="E82" s="51" t="s">
        <v>7</v>
      </c>
      <c r="F82" s="52" t="s">
        <v>11</v>
      </c>
      <c r="G82" s="99"/>
      <c r="H82" s="96"/>
      <c r="I82" s="66"/>
      <c r="J82" s="80"/>
    </row>
    <row r="83" spans="1:10" ht="12.75">
      <c r="A83" s="65"/>
      <c r="B83" s="53" t="s">
        <v>3</v>
      </c>
      <c r="C83" s="7">
        <v>5.72</v>
      </c>
      <c r="D83" s="7">
        <v>5.83</v>
      </c>
      <c r="E83" s="8">
        <f aca="true" t="shared" si="14" ref="E83:E88">+D83-C83</f>
        <v>0.11000000000000032</v>
      </c>
      <c r="F83" s="9">
        <f>+E83/C83</f>
        <v>0.019230769230769287</v>
      </c>
      <c r="G83" s="10">
        <v>6.77</v>
      </c>
      <c r="H83" s="11">
        <f aca="true" t="shared" si="15" ref="H83:H88">+D83-G83</f>
        <v>-0.9399999999999995</v>
      </c>
      <c r="I83" s="66"/>
      <c r="J83" s="80"/>
    </row>
    <row r="84" spans="1:10" ht="12.75">
      <c r="A84" s="65"/>
      <c r="B84" s="54" t="s">
        <v>4</v>
      </c>
      <c r="C84" s="13">
        <v>151.19</v>
      </c>
      <c r="D84" s="13">
        <v>151.53</v>
      </c>
      <c r="E84" s="14">
        <f t="shared" si="14"/>
        <v>0.3400000000000034</v>
      </c>
      <c r="F84" s="15">
        <f>+E84/C84</f>
        <v>0.002248825980554292</v>
      </c>
      <c r="G84" s="16">
        <v>144.88</v>
      </c>
      <c r="H84" s="17">
        <f t="shared" si="15"/>
        <v>6.650000000000006</v>
      </c>
      <c r="I84" s="66"/>
      <c r="J84" s="80"/>
    </row>
    <row r="85" spans="1:10" ht="12.75">
      <c r="A85" s="65"/>
      <c r="B85" s="54" t="s">
        <v>5</v>
      </c>
      <c r="C85" s="13">
        <v>151.59</v>
      </c>
      <c r="D85" s="13">
        <v>151.99</v>
      </c>
      <c r="E85" s="14">
        <f t="shared" si="14"/>
        <v>0.4000000000000057</v>
      </c>
      <c r="F85" s="15">
        <f>+E85/C85</f>
        <v>0.002638696483936973</v>
      </c>
      <c r="G85" s="16">
        <v>145.55</v>
      </c>
      <c r="H85" s="17">
        <f t="shared" si="15"/>
        <v>6.439999999999998</v>
      </c>
      <c r="I85" s="66"/>
      <c r="J85" s="80"/>
    </row>
    <row r="86" spans="1:10" ht="12.75">
      <c r="A86" s="65"/>
      <c r="B86" s="54" t="s">
        <v>8</v>
      </c>
      <c r="C86" s="13">
        <v>52.63</v>
      </c>
      <c r="D86" s="13">
        <v>52.91</v>
      </c>
      <c r="E86" s="14">
        <f t="shared" si="14"/>
        <v>0.27999999999999403</v>
      </c>
      <c r="F86" s="15">
        <f>+E86/C86</f>
        <v>0.00532015960478803</v>
      </c>
      <c r="G86" s="16">
        <v>51.26</v>
      </c>
      <c r="H86" s="17">
        <f t="shared" si="15"/>
        <v>1.6499999999999986</v>
      </c>
      <c r="I86" s="66"/>
      <c r="J86" s="80"/>
    </row>
    <row r="87" spans="1:10" ht="13.5" thickBot="1">
      <c r="A87" s="65"/>
      <c r="B87" s="55" t="s">
        <v>6</v>
      </c>
      <c r="C87" s="19">
        <v>5.14</v>
      </c>
      <c r="D87" s="19">
        <v>5.13</v>
      </c>
      <c r="E87" s="20">
        <f t="shared" si="14"/>
        <v>-0.009999999999999787</v>
      </c>
      <c r="F87" s="21">
        <f>+E87/C87</f>
        <v>-0.0019455252918287524</v>
      </c>
      <c r="G87" s="19">
        <v>5.83</v>
      </c>
      <c r="H87" s="23">
        <f t="shared" si="15"/>
        <v>-0.7000000000000002</v>
      </c>
      <c r="I87" s="66"/>
      <c r="J87" s="80"/>
    </row>
    <row r="88" spans="1:10" ht="13.5" thickBot="1">
      <c r="A88" s="65"/>
      <c r="B88" s="56" t="s">
        <v>10</v>
      </c>
      <c r="C88" s="24">
        <f>+C87/C85</f>
        <v>0.03390724981858961</v>
      </c>
      <c r="D88" s="24">
        <f>+D87/D85</f>
        <v>0.03375222054082505</v>
      </c>
      <c r="E88" s="24">
        <f t="shared" si="14"/>
        <v>-0.00015502927776456232</v>
      </c>
      <c r="F88" s="25"/>
      <c r="G88" s="24">
        <f>+G87/G85</f>
        <v>0.040054963929920986</v>
      </c>
      <c r="H88" s="44">
        <f t="shared" si="15"/>
        <v>-0.006302743389095936</v>
      </c>
      <c r="I88" s="66"/>
      <c r="J88" s="80"/>
    </row>
    <row r="89" spans="1:10" ht="6.75" customHeight="1" thickBot="1">
      <c r="A89" s="65"/>
      <c r="B89" s="67"/>
      <c r="C89" s="67"/>
      <c r="D89" s="67"/>
      <c r="E89" s="67"/>
      <c r="F89" s="67"/>
      <c r="G89" s="67"/>
      <c r="H89" s="67"/>
      <c r="I89" s="66"/>
      <c r="J89" s="80"/>
    </row>
    <row r="90" spans="1:10" ht="13.5" thickBot="1">
      <c r="A90" s="65"/>
      <c r="B90" s="57" t="s">
        <v>17</v>
      </c>
      <c r="C90" s="93" t="s">
        <v>4</v>
      </c>
      <c r="D90" s="94"/>
      <c r="E90" s="95" t="s">
        <v>7</v>
      </c>
      <c r="F90" s="97" t="s">
        <v>21</v>
      </c>
      <c r="G90" s="94"/>
      <c r="H90" s="95" t="s">
        <v>7</v>
      </c>
      <c r="I90" s="66"/>
      <c r="J90" s="80"/>
    </row>
    <row r="91" spans="1:10" ht="13.5" thickBot="1">
      <c r="A91" s="65"/>
      <c r="B91" s="58" t="s">
        <v>18</v>
      </c>
      <c r="C91" s="50" t="s">
        <v>43</v>
      </c>
      <c r="D91" s="50" t="s">
        <v>42</v>
      </c>
      <c r="E91" s="96"/>
      <c r="F91" s="50" t="s">
        <v>43</v>
      </c>
      <c r="G91" s="50" t="s">
        <v>42</v>
      </c>
      <c r="H91" s="96"/>
      <c r="I91" s="66"/>
      <c r="J91" s="80"/>
    </row>
    <row r="92" spans="1:10" ht="12.75">
      <c r="A92" s="65"/>
      <c r="B92" s="74" t="s">
        <v>12</v>
      </c>
      <c r="C92" s="29">
        <v>38.36</v>
      </c>
      <c r="D92" s="29">
        <v>38.48</v>
      </c>
      <c r="E92" s="29">
        <f>+D92-C92</f>
        <v>0.11999999999999744</v>
      </c>
      <c r="F92" s="29">
        <v>7.58</v>
      </c>
      <c r="G92" s="29">
        <v>7.71</v>
      </c>
      <c r="H92" s="11">
        <f>+G92-F92</f>
        <v>0.1299999999999999</v>
      </c>
      <c r="I92" s="66"/>
      <c r="J92" s="80"/>
    </row>
    <row r="93" spans="1:10" ht="12.75">
      <c r="A93" s="65"/>
      <c r="B93" s="53" t="s">
        <v>13</v>
      </c>
      <c r="C93" s="7">
        <v>26.44</v>
      </c>
      <c r="D93" s="7">
        <v>26.69</v>
      </c>
      <c r="E93" s="13">
        <f>+D93-C93</f>
        <v>0.25</v>
      </c>
      <c r="F93" s="7">
        <v>26</v>
      </c>
      <c r="G93" s="7">
        <v>26.3</v>
      </c>
      <c r="H93" s="17">
        <f>+G93-F93</f>
        <v>0.3000000000000007</v>
      </c>
      <c r="I93" s="66"/>
      <c r="J93" s="80"/>
    </row>
    <row r="94" spans="1:10" ht="13.5" thickBot="1">
      <c r="A94" s="65"/>
      <c r="B94" s="54" t="s">
        <v>23</v>
      </c>
      <c r="C94" s="13">
        <v>21.71</v>
      </c>
      <c r="D94" s="13">
        <v>21.71</v>
      </c>
      <c r="E94" s="13">
        <f>+D94-C94</f>
        <v>0</v>
      </c>
      <c r="F94" s="13">
        <v>12.6</v>
      </c>
      <c r="G94" s="13">
        <v>12.6</v>
      </c>
      <c r="H94" s="17">
        <f>+G94-F94</f>
        <v>0</v>
      </c>
      <c r="I94" s="66"/>
      <c r="J94" s="80"/>
    </row>
    <row r="95" spans="1:10" ht="13.5" thickBot="1">
      <c r="A95" s="65"/>
      <c r="B95" s="56" t="s">
        <v>19</v>
      </c>
      <c r="C95" s="32">
        <f aca="true" t="shared" si="16" ref="C95:H95">SUM(C92:C94)</f>
        <v>86.50999999999999</v>
      </c>
      <c r="D95" s="32">
        <f t="shared" si="16"/>
        <v>86.88</v>
      </c>
      <c r="E95" s="32">
        <f t="shared" si="16"/>
        <v>0.36999999999999744</v>
      </c>
      <c r="F95" s="32">
        <f t="shared" si="16"/>
        <v>46.18</v>
      </c>
      <c r="G95" s="32">
        <f t="shared" si="16"/>
        <v>46.61</v>
      </c>
      <c r="H95" s="32">
        <f t="shared" si="16"/>
        <v>0.4300000000000006</v>
      </c>
      <c r="I95" s="66"/>
      <c r="J95" s="80"/>
    </row>
    <row r="96" spans="1:10" ht="6.75" customHeight="1" thickBot="1">
      <c r="A96" s="65"/>
      <c r="B96" s="67"/>
      <c r="C96" s="67"/>
      <c r="D96" s="67"/>
      <c r="E96" s="67"/>
      <c r="F96" s="67"/>
      <c r="G96" s="67"/>
      <c r="H96" s="67"/>
      <c r="I96" s="66"/>
      <c r="J96" s="80"/>
    </row>
    <row r="97" spans="1:10" ht="13.5" thickBot="1">
      <c r="A97" s="65"/>
      <c r="B97" s="57" t="s">
        <v>17</v>
      </c>
      <c r="C97" s="93" t="s">
        <v>22</v>
      </c>
      <c r="D97" s="94"/>
      <c r="E97" s="95" t="s">
        <v>7</v>
      </c>
      <c r="F97" s="118" t="s">
        <v>5</v>
      </c>
      <c r="G97" s="93"/>
      <c r="H97" s="95" t="s">
        <v>7</v>
      </c>
      <c r="I97" s="66"/>
      <c r="J97" s="80"/>
    </row>
    <row r="98" spans="1:10" ht="13.5" thickBot="1">
      <c r="A98" s="65"/>
      <c r="B98" s="58" t="s">
        <v>20</v>
      </c>
      <c r="C98" s="50" t="s">
        <v>43</v>
      </c>
      <c r="D98" s="50" t="s">
        <v>42</v>
      </c>
      <c r="E98" s="96"/>
      <c r="F98" s="50" t="s">
        <v>43</v>
      </c>
      <c r="G98" s="50" t="s">
        <v>42</v>
      </c>
      <c r="H98" s="96"/>
      <c r="I98" s="66"/>
      <c r="J98" s="80"/>
    </row>
    <row r="99" spans="1:10" ht="12.75">
      <c r="A99" s="65"/>
      <c r="B99" s="74" t="s">
        <v>16</v>
      </c>
      <c r="C99" s="29">
        <v>22.68</v>
      </c>
      <c r="D99" s="29">
        <v>22.68</v>
      </c>
      <c r="E99" s="8">
        <f>+D99-C99</f>
        <v>0</v>
      </c>
      <c r="F99" s="35">
        <v>32.73</v>
      </c>
      <c r="G99" s="35">
        <v>32.69</v>
      </c>
      <c r="H99" s="47">
        <f>+G99-F99</f>
        <v>-0.03999999999999915</v>
      </c>
      <c r="I99" s="66"/>
      <c r="J99" s="80"/>
    </row>
    <row r="100" spans="1:10" ht="13.5" thickBot="1">
      <c r="A100" s="65"/>
      <c r="B100" s="54" t="s">
        <v>24</v>
      </c>
      <c r="C100" s="13">
        <v>0.9</v>
      </c>
      <c r="D100" s="13">
        <v>0.9</v>
      </c>
      <c r="E100" s="14">
        <f>+D100-C100</f>
        <v>0</v>
      </c>
      <c r="F100" s="36">
        <v>30.37</v>
      </c>
      <c r="G100" s="36">
        <v>30.42</v>
      </c>
      <c r="H100" s="17">
        <f>+G100-F100</f>
        <v>0.05000000000000071</v>
      </c>
      <c r="I100" s="66"/>
      <c r="J100" s="80"/>
    </row>
    <row r="101" spans="1:10" ht="13.5" thickBot="1">
      <c r="A101" s="65"/>
      <c r="B101" s="56" t="s">
        <v>19</v>
      </c>
      <c r="C101" s="32">
        <f>SUM(C99:C100)</f>
        <v>23.58</v>
      </c>
      <c r="D101" s="32">
        <f>SUM(D99:D100)</f>
        <v>23.58</v>
      </c>
      <c r="E101" s="32">
        <f>+D101-C101</f>
        <v>0</v>
      </c>
      <c r="F101" s="32">
        <f>SUM(F99:F100)</f>
        <v>63.099999999999994</v>
      </c>
      <c r="G101" s="39">
        <f>SUM(G99:G100)</f>
        <v>63.11</v>
      </c>
      <c r="H101" s="26">
        <f>+G101-F101</f>
        <v>0.010000000000005116</v>
      </c>
      <c r="I101" s="66"/>
      <c r="J101" s="80"/>
    </row>
    <row r="102" spans="1:10" ht="6.75" customHeight="1" thickBot="1">
      <c r="A102" s="65"/>
      <c r="B102" s="67"/>
      <c r="C102" s="67"/>
      <c r="D102" s="67"/>
      <c r="E102" s="67"/>
      <c r="F102" s="67"/>
      <c r="G102" s="67"/>
      <c r="H102" s="67"/>
      <c r="I102" s="66"/>
      <c r="J102" s="80"/>
    </row>
    <row r="103" spans="1:10" ht="13.5" thickBot="1">
      <c r="A103" s="65"/>
      <c r="B103" s="107" t="s">
        <v>38</v>
      </c>
      <c r="C103" s="108"/>
      <c r="D103" s="67"/>
      <c r="E103" s="67"/>
      <c r="F103" s="67"/>
      <c r="G103" s="98" t="s">
        <v>34</v>
      </c>
      <c r="H103" s="95" t="s">
        <v>7</v>
      </c>
      <c r="I103" s="66"/>
      <c r="J103" s="80"/>
    </row>
    <row r="104" spans="1:10" ht="13.5" thickBot="1">
      <c r="A104" s="65"/>
      <c r="B104" s="49" t="s">
        <v>2</v>
      </c>
      <c r="C104" s="50" t="s">
        <v>43</v>
      </c>
      <c r="D104" s="50" t="s">
        <v>42</v>
      </c>
      <c r="E104" s="51" t="s">
        <v>7</v>
      </c>
      <c r="F104" s="52" t="s">
        <v>11</v>
      </c>
      <c r="G104" s="99"/>
      <c r="H104" s="96"/>
      <c r="I104" s="66"/>
      <c r="J104" s="80"/>
    </row>
    <row r="105" spans="1:10" ht="12.75">
      <c r="A105" s="65"/>
      <c r="B105" s="53" t="s">
        <v>3</v>
      </c>
      <c r="C105" s="7">
        <v>3.76</v>
      </c>
      <c r="D105" s="7">
        <v>3.55</v>
      </c>
      <c r="E105" s="8">
        <f aca="true" t="shared" si="17" ref="E105:E110">+D105-C105</f>
        <v>-0.20999999999999996</v>
      </c>
      <c r="F105" s="9">
        <f>+E105/C105</f>
        <v>-0.055851063829787224</v>
      </c>
      <c r="G105" s="10">
        <v>3.12</v>
      </c>
      <c r="H105" s="11">
        <f aca="true" t="shared" si="18" ref="H105:H110">+D105-G105</f>
        <v>0.4299999999999997</v>
      </c>
      <c r="I105" s="66"/>
      <c r="J105" s="80"/>
    </row>
    <row r="106" spans="1:10" ht="12.75">
      <c r="A106" s="65"/>
      <c r="B106" s="54" t="s">
        <v>4</v>
      </c>
      <c r="C106" s="13">
        <v>35.3</v>
      </c>
      <c r="D106" s="13">
        <v>35.31</v>
      </c>
      <c r="E106" s="14">
        <f t="shared" si="17"/>
        <v>0.010000000000005116</v>
      </c>
      <c r="F106" s="15">
        <f>+E106/C106</f>
        <v>0.0002832861189803149</v>
      </c>
      <c r="G106" s="16">
        <v>34.32</v>
      </c>
      <c r="H106" s="17">
        <f t="shared" si="18"/>
        <v>0.990000000000002</v>
      </c>
      <c r="I106" s="66"/>
      <c r="J106" s="80"/>
    </row>
    <row r="107" spans="1:10" ht="12.75">
      <c r="A107" s="65"/>
      <c r="B107" s="54" t="s">
        <v>5</v>
      </c>
      <c r="C107" s="13">
        <v>35.66</v>
      </c>
      <c r="D107" s="13">
        <v>35.62</v>
      </c>
      <c r="E107" s="14">
        <f t="shared" si="17"/>
        <v>-0.03999999999999915</v>
      </c>
      <c r="F107" s="15">
        <f>+E107/C107</f>
        <v>-0.0011217049915871887</v>
      </c>
      <c r="G107" s="16">
        <v>33.44</v>
      </c>
      <c r="H107" s="17">
        <f t="shared" si="18"/>
        <v>2.1799999999999997</v>
      </c>
      <c r="I107" s="66"/>
      <c r="J107" s="80"/>
    </row>
    <row r="108" spans="1:10" ht="12.75">
      <c r="A108" s="65"/>
      <c r="B108" s="54" t="s">
        <v>8</v>
      </c>
      <c r="C108" s="13">
        <v>9.92</v>
      </c>
      <c r="D108" s="13">
        <v>9.92</v>
      </c>
      <c r="E108" s="14">
        <f t="shared" si="17"/>
        <v>0</v>
      </c>
      <c r="F108" s="15">
        <f>+E108/C108</f>
        <v>0</v>
      </c>
      <c r="G108" s="16">
        <v>9.32</v>
      </c>
      <c r="H108" s="17">
        <f t="shared" si="18"/>
        <v>0.5999999999999996</v>
      </c>
      <c r="I108" s="66"/>
      <c r="J108" s="80"/>
    </row>
    <row r="109" spans="1:10" ht="13.5" thickBot="1">
      <c r="A109" s="65"/>
      <c r="B109" s="55" t="s">
        <v>6</v>
      </c>
      <c r="C109" s="19">
        <v>3.1</v>
      </c>
      <c r="D109" s="19">
        <v>2.97</v>
      </c>
      <c r="E109" s="20">
        <f t="shared" si="17"/>
        <v>-0.1299999999999999</v>
      </c>
      <c r="F109" s="21">
        <f>+E109/C109</f>
        <v>-0.0419354838709677</v>
      </c>
      <c r="G109" s="19">
        <v>3.55</v>
      </c>
      <c r="H109" s="23">
        <f t="shared" si="18"/>
        <v>-0.5799999999999996</v>
      </c>
      <c r="I109" s="66"/>
      <c r="J109" s="80"/>
    </row>
    <row r="110" spans="1:10" ht="13.5" thickBot="1">
      <c r="A110" s="65"/>
      <c r="B110" s="56" t="s">
        <v>10</v>
      </c>
      <c r="C110" s="24">
        <f>+C109/C107</f>
        <v>0.08693213684800899</v>
      </c>
      <c r="D110" s="24">
        <f>+D109/D107</f>
        <v>0.08338012352610893</v>
      </c>
      <c r="E110" s="24">
        <f t="shared" si="17"/>
        <v>-0.003552013321900055</v>
      </c>
      <c r="F110" s="25"/>
      <c r="G110" s="24">
        <f>+G109/G107</f>
        <v>0.10616028708133972</v>
      </c>
      <c r="H110" s="44">
        <f t="shared" si="18"/>
        <v>-0.022780163555230784</v>
      </c>
      <c r="I110" s="66"/>
      <c r="J110" s="80"/>
    </row>
    <row r="111" spans="1:10" ht="6.75" customHeight="1" thickBot="1">
      <c r="A111" s="65"/>
      <c r="B111" s="67"/>
      <c r="C111" s="67"/>
      <c r="D111" s="67"/>
      <c r="E111" s="67"/>
      <c r="F111" s="67"/>
      <c r="G111" s="67"/>
      <c r="H111" s="67"/>
      <c r="I111" s="66"/>
      <c r="J111" s="80"/>
    </row>
    <row r="112" spans="1:10" ht="13.5" thickBot="1">
      <c r="A112" s="65"/>
      <c r="B112" s="57" t="s">
        <v>17</v>
      </c>
      <c r="C112" s="93" t="s">
        <v>4</v>
      </c>
      <c r="D112" s="94"/>
      <c r="E112" s="95" t="s">
        <v>7</v>
      </c>
      <c r="F112" s="97" t="s">
        <v>21</v>
      </c>
      <c r="G112" s="94"/>
      <c r="H112" s="95" t="s">
        <v>7</v>
      </c>
      <c r="I112" s="66"/>
      <c r="J112" s="80"/>
    </row>
    <row r="113" spans="1:10" ht="13.5" thickBot="1">
      <c r="A113" s="65"/>
      <c r="B113" s="58" t="s">
        <v>18</v>
      </c>
      <c r="C113" s="50" t="s">
        <v>43</v>
      </c>
      <c r="D113" s="50" t="s">
        <v>42</v>
      </c>
      <c r="E113" s="96"/>
      <c r="F113" s="50" t="s">
        <v>43</v>
      </c>
      <c r="G113" s="50" t="s">
        <v>42</v>
      </c>
      <c r="H113" s="96"/>
      <c r="I113" s="66"/>
      <c r="J113" s="80"/>
    </row>
    <row r="114" spans="1:10" ht="12.75">
      <c r="A114" s="65"/>
      <c r="B114" s="74" t="s">
        <v>13</v>
      </c>
      <c r="C114" s="29">
        <v>6.34</v>
      </c>
      <c r="D114" s="29">
        <v>6.34</v>
      </c>
      <c r="E114" s="29">
        <f>+D114-C114</f>
        <v>0</v>
      </c>
      <c r="F114" s="29">
        <v>5.85</v>
      </c>
      <c r="G114" s="29">
        <v>5.85</v>
      </c>
      <c r="H114" s="11">
        <f>+G114-F114</f>
        <v>0</v>
      </c>
      <c r="I114" s="66"/>
      <c r="J114" s="80"/>
    </row>
    <row r="115" spans="1:10" ht="12.75">
      <c r="A115" s="65"/>
      <c r="B115" s="53" t="s">
        <v>23</v>
      </c>
      <c r="C115" s="7">
        <v>5.29</v>
      </c>
      <c r="D115" s="7">
        <v>5.29</v>
      </c>
      <c r="E115" s="13">
        <f>+D115-C115</f>
        <v>0</v>
      </c>
      <c r="F115" s="7">
        <v>2.28</v>
      </c>
      <c r="G115" s="7">
        <v>2.28</v>
      </c>
      <c r="H115" s="17">
        <f>+G115-F115</f>
        <v>0</v>
      </c>
      <c r="I115" s="66"/>
      <c r="J115" s="80"/>
    </row>
    <row r="116" spans="1:10" ht="13.5" thickBot="1">
      <c r="A116" s="65"/>
      <c r="B116" s="54" t="s">
        <v>16</v>
      </c>
      <c r="C116" s="13">
        <v>2.47</v>
      </c>
      <c r="D116" s="13">
        <v>2.45</v>
      </c>
      <c r="E116" s="13">
        <f>+D116-C116</f>
        <v>-0.020000000000000018</v>
      </c>
      <c r="F116" s="13">
        <v>0.25</v>
      </c>
      <c r="G116" s="13">
        <v>0.25</v>
      </c>
      <c r="H116" s="17">
        <f>+G116-F116</f>
        <v>0</v>
      </c>
      <c r="I116" s="66"/>
      <c r="J116" s="80"/>
    </row>
    <row r="117" spans="1:10" ht="13.5" thickBot="1">
      <c r="A117" s="65"/>
      <c r="B117" s="56" t="s">
        <v>19</v>
      </c>
      <c r="C117" s="32">
        <f aca="true" t="shared" si="19" ref="C117:H117">SUM(C114:C116)</f>
        <v>14.1</v>
      </c>
      <c r="D117" s="32">
        <f t="shared" si="19"/>
        <v>14.079999999999998</v>
      </c>
      <c r="E117" s="32">
        <f t="shared" si="19"/>
        <v>-0.020000000000000018</v>
      </c>
      <c r="F117" s="32">
        <f t="shared" si="19"/>
        <v>8.379999999999999</v>
      </c>
      <c r="G117" s="32">
        <f t="shared" si="19"/>
        <v>8.379999999999999</v>
      </c>
      <c r="H117" s="32">
        <f t="shared" si="19"/>
        <v>0</v>
      </c>
      <c r="I117" s="66"/>
      <c r="J117" s="80"/>
    </row>
    <row r="118" spans="1:10" ht="6" customHeight="1" thickBot="1">
      <c r="A118" s="65"/>
      <c r="B118" s="67"/>
      <c r="C118" s="67"/>
      <c r="D118" s="67"/>
      <c r="E118" s="67"/>
      <c r="F118" s="67"/>
      <c r="G118" s="67"/>
      <c r="H118" s="67"/>
      <c r="I118" s="66"/>
      <c r="J118" s="80"/>
    </row>
    <row r="119" spans="1:10" ht="13.5" thickBot="1">
      <c r="A119" s="65"/>
      <c r="B119" s="57" t="s">
        <v>17</v>
      </c>
      <c r="C119" s="93" t="s">
        <v>22</v>
      </c>
      <c r="D119" s="94"/>
      <c r="E119" s="95" t="s">
        <v>7</v>
      </c>
      <c r="F119" s="118" t="s">
        <v>5</v>
      </c>
      <c r="G119" s="93"/>
      <c r="H119" s="95" t="s">
        <v>7</v>
      </c>
      <c r="I119" s="66"/>
      <c r="J119" s="80"/>
    </row>
    <row r="120" spans="1:10" ht="13.5" thickBot="1">
      <c r="A120" s="65"/>
      <c r="B120" s="58" t="s">
        <v>20</v>
      </c>
      <c r="C120" s="50" t="s">
        <v>43</v>
      </c>
      <c r="D120" s="50" t="s">
        <v>42</v>
      </c>
      <c r="E120" s="96"/>
      <c r="F120" s="50" t="s">
        <v>43</v>
      </c>
      <c r="G120" s="50" t="s">
        <v>42</v>
      </c>
      <c r="H120" s="96"/>
      <c r="I120" s="66"/>
      <c r="J120" s="80"/>
    </row>
    <row r="121" spans="1:10" ht="12.75">
      <c r="A121" s="65"/>
      <c r="B121" s="74" t="s">
        <v>24</v>
      </c>
      <c r="C121" s="59">
        <v>1.65</v>
      </c>
      <c r="D121" s="59">
        <v>1.7</v>
      </c>
      <c r="E121" s="60">
        <f>+D121-C121</f>
        <v>0.050000000000000044</v>
      </c>
      <c r="F121" s="61">
        <v>8.29</v>
      </c>
      <c r="G121" s="61">
        <v>8.34</v>
      </c>
      <c r="H121" s="47">
        <f>+G121-F121</f>
        <v>0.05000000000000071</v>
      </c>
      <c r="I121" s="66"/>
      <c r="J121" s="80"/>
    </row>
    <row r="122" spans="1:10" ht="12.75">
      <c r="A122" s="65"/>
      <c r="B122" s="53" t="s">
        <v>39</v>
      </c>
      <c r="C122" s="13">
        <v>1.9</v>
      </c>
      <c r="D122" s="13">
        <v>1.9</v>
      </c>
      <c r="E122" s="14">
        <f>+D122-C122</f>
        <v>0</v>
      </c>
      <c r="F122" s="36">
        <v>3.05</v>
      </c>
      <c r="G122" s="36">
        <v>2.99</v>
      </c>
      <c r="H122" s="17">
        <f>+G122-F122</f>
        <v>-0.05999999999999961</v>
      </c>
      <c r="I122" s="66"/>
      <c r="J122" s="80"/>
    </row>
    <row r="123" spans="1:10" ht="13.5" thickBot="1">
      <c r="A123" s="65"/>
      <c r="B123" s="54" t="s">
        <v>27</v>
      </c>
      <c r="C123" s="13">
        <v>0.05</v>
      </c>
      <c r="D123" s="13">
        <v>0.05</v>
      </c>
      <c r="E123" s="14">
        <f>+D123-C123</f>
        <v>0</v>
      </c>
      <c r="F123" s="36">
        <v>0.06</v>
      </c>
      <c r="G123" s="36">
        <v>0.06</v>
      </c>
      <c r="H123" s="17">
        <f>+G123-F123</f>
        <v>0</v>
      </c>
      <c r="I123" s="66"/>
      <c r="J123" s="80"/>
    </row>
    <row r="124" spans="1:10" ht="13.5" thickBot="1">
      <c r="A124" s="65"/>
      <c r="B124" s="56" t="s">
        <v>19</v>
      </c>
      <c r="C124" s="32">
        <f>SUM(C121:C123)</f>
        <v>3.5999999999999996</v>
      </c>
      <c r="D124" s="32">
        <f>SUM(D121:D123)</f>
        <v>3.6499999999999995</v>
      </c>
      <c r="E124" s="32">
        <f>+D124-C124</f>
        <v>0.04999999999999982</v>
      </c>
      <c r="F124" s="32">
        <f>SUM(F121:F123)</f>
        <v>11.4</v>
      </c>
      <c r="G124" s="39">
        <f>SUM(G121:G123)</f>
        <v>11.39</v>
      </c>
      <c r="H124" s="26">
        <f>+G124-F124</f>
        <v>-0.009999999999999787</v>
      </c>
      <c r="I124" s="66"/>
      <c r="J124" s="80"/>
    </row>
    <row r="125" spans="1:10" ht="12.75">
      <c r="A125" s="65"/>
      <c r="B125" s="67"/>
      <c r="C125" s="67"/>
      <c r="D125" s="67"/>
      <c r="E125" s="67"/>
      <c r="F125" s="67"/>
      <c r="G125" s="67"/>
      <c r="H125" s="67"/>
      <c r="I125" s="66"/>
      <c r="J125" s="80"/>
    </row>
    <row r="126" spans="1:10" ht="12.75">
      <c r="A126" s="65"/>
      <c r="B126" s="67"/>
      <c r="C126" s="67"/>
      <c r="D126" s="67"/>
      <c r="E126" s="67"/>
      <c r="F126" s="67"/>
      <c r="G126" s="67"/>
      <c r="H126" s="67"/>
      <c r="I126" s="66"/>
      <c r="J126" s="80"/>
    </row>
    <row r="127" spans="1:10" ht="13.5" thickBot="1">
      <c r="A127" s="68"/>
      <c r="B127" s="69"/>
      <c r="C127" s="69"/>
      <c r="D127" s="69"/>
      <c r="E127" s="69"/>
      <c r="F127" s="69"/>
      <c r="G127" s="69"/>
      <c r="H127" s="69"/>
      <c r="I127" s="70"/>
      <c r="J127" s="80"/>
    </row>
    <row r="128" spans="1:10" ht="13.5" thickTop="1">
      <c r="A128" s="80"/>
      <c r="B128" s="81"/>
      <c r="C128" s="81"/>
      <c r="D128" s="81"/>
      <c r="E128" s="81"/>
      <c r="F128" s="81"/>
      <c r="G128" s="81"/>
      <c r="H128" s="81"/>
      <c r="I128" s="80"/>
      <c r="J128" s="80"/>
    </row>
  </sheetData>
  <mergeCells count="54">
    <mergeCell ref="C119:D119"/>
    <mergeCell ref="E119:E120"/>
    <mergeCell ref="F119:G119"/>
    <mergeCell ref="H119:H120"/>
    <mergeCell ref="B103:C103"/>
    <mergeCell ref="G103:G104"/>
    <mergeCell ref="H103:H104"/>
    <mergeCell ref="C112:D112"/>
    <mergeCell ref="E112:E113"/>
    <mergeCell ref="F112:G112"/>
    <mergeCell ref="H112:H113"/>
    <mergeCell ref="C97:D97"/>
    <mergeCell ref="E97:E98"/>
    <mergeCell ref="F97:G97"/>
    <mergeCell ref="H97:H98"/>
    <mergeCell ref="C90:D90"/>
    <mergeCell ref="E90:E91"/>
    <mergeCell ref="F90:G90"/>
    <mergeCell ref="H90:H91"/>
    <mergeCell ref="H66:H67"/>
    <mergeCell ref="C73:D73"/>
    <mergeCell ref="E73:E74"/>
    <mergeCell ref="F73:G73"/>
    <mergeCell ref="H73:H74"/>
    <mergeCell ref="G3:G4"/>
    <mergeCell ref="H3:H4"/>
    <mergeCell ref="G31:G32"/>
    <mergeCell ref="H31:H32"/>
    <mergeCell ref="H21:H22"/>
    <mergeCell ref="H46:H47"/>
    <mergeCell ref="E40:E41"/>
    <mergeCell ref="H40:H41"/>
    <mergeCell ref="H56:H57"/>
    <mergeCell ref="F40:G40"/>
    <mergeCell ref="F46:G46"/>
    <mergeCell ref="E46:E47"/>
    <mergeCell ref="G81:G82"/>
    <mergeCell ref="H81:H82"/>
    <mergeCell ref="B1:H1"/>
    <mergeCell ref="B2:H2"/>
    <mergeCell ref="C40:D40"/>
    <mergeCell ref="E12:E13"/>
    <mergeCell ref="H12:H13"/>
    <mergeCell ref="E21:E22"/>
    <mergeCell ref="F21:G21"/>
    <mergeCell ref="B81:C81"/>
    <mergeCell ref="C12:D12"/>
    <mergeCell ref="F12:G12"/>
    <mergeCell ref="C46:D46"/>
    <mergeCell ref="C66:D66"/>
    <mergeCell ref="E66:E67"/>
    <mergeCell ref="F66:G66"/>
    <mergeCell ref="G56:G57"/>
    <mergeCell ref="C21:D21"/>
  </mergeCells>
  <printOptions/>
  <pageMargins left="0.75" right="0.75" top="0.57" bottom="0.69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31">
      <selection activeCell="G50" sqref="G50"/>
    </sheetView>
  </sheetViews>
  <sheetFormatPr defaultColWidth="11.421875" defaultRowHeight="12.75" zeroHeight="1"/>
  <cols>
    <col min="1" max="1" width="8.7109375" style="0" customWidth="1"/>
    <col min="2" max="2" width="15.140625" style="2" bestFit="1" customWidth="1"/>
    <col min="3" max="4" width="11.7109375" style="2" customWidth="1"/>
    <col min="5" max="5" width="12.7109375" style="2" customWidth="1"/>
    <col min="6" max="7" width="11.7109375" style="2" customWidth="1"/>
    <col min="8" max="8" width="12.7109375" style="2" customWidth="1"/>
    <col min="9" max="9" width="8.7109375" style="0" customWidth="1"/>
    <col min="11" max="16384" width="0" style="0" hidden="1" customWidth="1"/>
  </cols>
  <sheetData>
    <row r="1" spans="1:10" ht="14.25" thickTop="1">
      <c r="A1" s="63"/>
      <c r="B1" s="100" t="s">
        <v>0</v>
      </c>
      <c r="C1" s="101"/>
      <c r="D1" s="101"/>
      <c r="E1" s="101"/>
      <c r="F1" s="101"/>
      <c r="G1" s="101"/>
      <c r="H1" s="101"/>
      <c r="I1" s="64"/>
      <c r="J1" s="80"/>
    </row>
    <row r="2" spans="1:10" ht="13.5" thickBot="1">
      <c r="A2" s="65"/>
      <c r="B2" s="102">
        <v>39062</v>
      </c>
      <c r="C2" s="103"/>
      <c r="D2" s="103"/>
      <c r="E2" s="103"/>
      <c r="F2" s="103"/>
      <c r="G2" s="103"/>
      <c r="H2" s="103"/>
      <c r="I2" s="66"/>
      <c r="J2" s="80"/>
    </row>
    <row r="3" spans="1:10" ht="13.5" thickBot="1">
      <c r="A3" s="65"/>
      <c r="B3" s="1" t="s">
        <v>1</v>
      </c>
      <c r="C3" s="67"/>
      <c r="D3" s="67"/>
      <c r="E3" s="67"/>
      <c r="F3" s="67"/>
      <c r="G3" s="113" t="s">
        <v>34</v>
      </c>
      <c r="H3" s="104" t="s">
        <v>7</v>
      </c>
      <c r="I3" s="66"/>
      <c r="J3" s="80"/>
    </row>
    <row r="4" spans="1:10" ht="13.5" thickBot="1">
      <c r="A4" s="65"/>
      <c r="B4" s="3" t="s">
        <v>2</v>
      </c>
      <c r="C4" s="4" t="s">
        <v>42</v>
      </c>
      <c r="D4" s="4" t="s">
        <v>40</v>
      </c>
      <c r="E4" s="4" t="s">
        <v>7</v>
      </c>
      <c r="F4" s="5" t="s">
        <v>11</v>
      </c>
      <c r="G4" s="114"/>
      <c r="H4" s="105"/>
      <c r="I4" s="66"/>
      <c r="J4" s="80"/>
    </row>
    <row r="5" spans="1:10" ht="12.75">
      <c r="A5" s="65"/>
      <c r="B5" s="6" t="s">
        <v>3</v>
      </c>
      <c r="C5" s="7">
        <v>147.07</v>
      </c>
      <c r="D5" s="7">
        <v>147.37</v>
      </c>
      <c r="E5" s="8">
        <f aca="true" t="shared" si="0" ref="E5:E10">+D5-C5</f>
        <v>0.30000000000001137</v>
      </c>
      <c r="F5" s="9">
        <f>+E5/C5</f>
        <v>0.002039844971782222</v>
      </c>
      <c r="G5" s="10">
        <v>151.41</v>
      </c>
      <c r="H5" s="11">
        <f>+D5-G5</f>
        <v>-4.039999999999992</v>
      </c>
      <c r="I5" s="66"/>
      <c r="J5" s="82"/>
    </row>
    <row r="6" spans="1:10" ht="12.75">
      <c r="A6" s="65"/>
      <c r="B6" s="12" t="s">
        <v>4</v>
      </c>
      <c r="C6" s="13">
        <v>586.81</v>
      </c>
      <c r="D6" s="13">
        <v>588.56</v>
      </c>
      <c r="E6" s="14">
        <f t="shared" si="0"/>
        <v>1.75</v>
      </c>
      <c r="F6" s="15">
        <f>+E6/C6</f>
        <v>0.0029822259334367175</v>
      </c>
      <c r="G6" s="16">
        <v>619.72</v>
      </c>
      <c r="H6" s="17">
        <f>+D6-G6</f>
        <v>-31.160000000000082</v>
      </c>
      <c r="I6" s="66"/>
      <c r="J6" s="80"/>
    </row>
    <row r="7" spans="1:10" ht="12.75">
      <c r="A7" s="65"/>
      <c r="B7" s="12" t="s">
        <v>9</v>
      </c>
      <c r="C7" s="13">
        <v>615.05</v>
      </c>
      <c r="D7" s="13">
        <v>615.2</v>
      </c>
      <c r="E7" s="14">
        <f t="shared" si="0"/>
        <v>0.15000000000009095</v>
      </c>
      <c r="F7" s="15">
        <f>+E7/C7</f>
        <v>0.0002438826111699715</v>
      </c>
      <c r="G7" s="16">
        <v>623.76</v>
      </c>
      <c r="H7" s="17">
        <f>+D7-G7</f>
        <v>-8.559999999999945</v>
      </c>
      <c r="I7" s="66"/>
      <c r="J7" s="80"/>
    </row>
    <row r="8" spans="1:10" ht="12.75">
      <c r="A8" s="65"/>
      <c r="B8" s="12" t="s">
        <v>8</v>
      </c>
      <c r="C8" s="13">
        <v>109.11</v>
      </c>
      <c r="D8" s="13">
        <v>109.43</v>
      </c>
      <c r="E8" s="14">
        <f t="shared" si="0"/>
        <v>0.3200000000000074</v>
      </c>
      <c r="F8" s="15">
        <f>+E8/C8</f>
        <v>0.002932820089817683</v>
      </c>
      <c r="G8" s="84">
        <v>116.1</v>
      </c>
      <c r="H8" s="17">
        <f>+D8-G8</f>
        <v>-6.6699999999999875</v>
      </c>
      <c r="I8" s="66"/>
      <c r="J8" s="80"/>
    </row>
    <row r="9" spans="1:10" ht="13.5" thickBot="1">
      <c r="A9" s="65"/>
      <c r="B9" s="18" t="s">
        <v>6</v>
      </c>
      <c r="C9" s="19">
        <v>118.83</v>
      </c>
      <c r="D9" s="19">
        <v>120.74</v>
      </c>
      <c r="E9" s="20">
        <f t="shared" si="0"/>
        <v>1.9099999999999966</v>
      </c>
      <c r="F9" s="21">
        <f>+E9/C9</f>
        <v>0.016073382142556564</v>
      </c>
      <c r="G9" s="19">
        <v>147.37</v>
      </c>
      <c r="H9" s="23">
        <f>+D9-G9</f>
        <v>-26.63000000000001</v>
      </c>
      <c r="I9" s="66"/>
      <c r="J9" s="80"/>
    </row>
    <row r="10" spans="1:10" ht="13.5" thickBot="1">
      <c r="A10" s="65"/>
      <c r="B10" s="79" t="s">
        <v>10</v>
      </c>
      <c r="C10" s="24">
        <f>+C9/C7</f>
        <v>0.19320380456873426</v>
      </c>
      <c r="D10" s="24">
        <f>+D9/D7</f>
        <v>0.19626137841352403</v>
      </c>
      <c r="E10" s="24">
        <f t="shared" si="0"/>
        <v>0.003057573844789774</v>
      </c>
      <c r="F10" s="25"/>
      <c r="G10" s="24">
        <f>+G9/G7</f>
        <v>0.23626074131076055</v>
      </c>
      <c r="H10" s="26"/>
      <c r="I10" s="66"/>
      <c r="J10" s="80"/>
    </row>
    <row r="11" spans="1:10" ht="6.75" customHeight="1" thickBot="1">
      <c r="A11" s="65"/>
      <c r="B11" s="67"/>
      <c r="C11" s="67"/>
      <c r="D11" s="67"/>
      <c r="E11" s="67"/>
      <c r="F11" s="67"/>
      <c r="G11" s="67"/>
      <c r="H11" s="67"/>
      <c r="I11" s="66"/>
      <c r="J11" s="80"/>
    </row>
    <row r="12" spans="1:10" ht="13.5" thickBot="1">
      <c r="A12" s="65"/>
      <c r="B12" s="27" t="s">
        <v>17</v>
      </c>
      <c r="C12" s="88" t="s">
        <v>4</v>
      </c>
      <c r="D12" s="89"/>
      <c r="E12" s="104" t="s">
        <v>7</v>
      </c>
      <c r="F12" s="90" t="s">
        <v>21</v>
      </c>
      <c r="G12" s="89"/>
      <c r="H12" s="104" t="s">
        <v>7</v>
      </c>
      <c r="I12" s="66"/>
      <c r="J12" s="80"/>
    </row>
    <row r="13" spans="1:10" ht="13.5" thickBot="1">
      <c r="A13" s="65"/>
      <c r="B13" s="28" t="s">
        <v>18</v>
      </c>
      <c r="C13" s="4" t="s">
        <v>42</v>
      </c>
      <c r="D13" s="4" t="s">
        <v>40</v>
      </c>
      <c r="E13" s="105"/>
      <c r="F13" s="4" t="s">
        <v>42</v>
      </c>
      <c r="G13" s="4" t="s">
        <v>40</v>
      </c>
      <c r="H13" s="105"/>
      <c r="I13" s="66"/>
      <c r="J13" s="80"/>
    </row>
    <row r="14" spans="1:10" ht="12.75">
      <c r="A14" s="65"/>
      <c r="B14" s="71" t="s">
        <v>12</v>
      </c>
      <c r="C14" s="29">
        <v>49.32</v>
      </c>
      <c r="D14" s="29">
        <v>49.32</v>
      </c>
      <c r="E14" s="29">
        <f aca="true" t="shared" si="1" ref="E14:E19">+D14-C14</f>
        <v>0</v>
      </c>
      <c r="F14" s="29">
        <v>25.17</v>
      </c>
      <c r="G14" s="29">
        <v>24.49</v>
      </c>
      <c r="H14" s="11">
        <f aca="true" t="shared" si="2" ref="H14:H19">+G14-F14</f>
        <v>-0.6800000000000033</v>
      </c>
      <c r="I14" s="66"/>
      <c r="J14" s="80"/>
    </row>
    <row r="15" spans="1:10" ht="12.75">
      <c r="A15" s="65"/>
      <c r="B15" s="12" t="s">
        <v>13</v>
      </c>
      <c r="C15" s="13">
        <v>13.25</v>
      </c>
      <c r="D15" s="13">
        <v>14.2</v>
      </c>
      <c r="E15" s="13">
        <f t="shared" si="1"/>
        <v>0.9499999999999993</v>
      </c>
      <c r="F15" s="13">
        <v>8.5</v>
      </c>
      <c r="G15" s="13">
        <v>9.5</v>
      </c>
      <c r="H15" s="17">
        <f t="shared" si="2"/>
        <v>1</v>
      </c>
      <c r="I15" s="66"/>
      <c r="J15" s="80"/>
    </row>
    <row r="16" spans="1:10" ht="12.75">
      <c r="A16" s="65"/>
      <c r="B16" s="72" t="s">
        <v>14</v>
      </c>
      <c r="C16" s="13">
        <v>10.5</v>
      </c>
      <c r="D16" s="13">
        <v>10.5</v>
      </c>
      <c r="E16" s="13">
        <f t="shared" si="1"/>
        <v>0</v>
      </c>
      <c r="F16" s="13">
        <v>10.5</v>
      </c>
      <c r="G16" s="13">
        <v>10.5</v>
      </c>
      <c r="H16" s="17">
        <f t="shared" si="2"/>
        <v>0</v>
      </c>
      <c r="I16" s="66"/>
      <c r="J16" s="80"/>
    </row>
    <row r="17" spans="1:10" ht="12.75">
      <c r="A17" s="65"/>
      <c r="B17" s="12" t="s">
        <v>15</v>
      </c>
      <c r="C17" s="13">
        <v>26.3</v>
      </c>
      <c r="D17" s="13">
        <v>27.3</v>
      </c>
      <c r="E17" s="13">
        <f t="shared" si="1"/>
        <v>1</v>
      </c>
      <c r="F17" s="13">
        <v>20.5</v>
      </c>
      <c r="G17" s="13">
        <v>20.5</v>
      </c>
      <c r="H17" s="17">
        <f t="shared" si="2"/>
        <v>0</v>
      </c>
      <c r="I17" s="66"/>
      <c r="J17" s="80"/>
    </row>
    <row r="18" spans="1:10" ht="13.5" thickBot="1">
      <c r="A18" s="65"/>
      <c r="B18" s="73" t="s">
        <v>16</v>
      </c>
      <c r="C18" s="30">
        <v>117.24</v>
      </c>
      <c r="D18" s="30">
        <v>117.24</v>
      </c>
      <c r="E18" s="30">
        <f t="shared" si="1"/>
        <v>0</v>
      </c>
      <c r="F18" s="30">
        <v>16</v>
      </c>
      <c r="G18" s="30">
        <v>16</v>
      </c>
      <c r="H18" s="31">
        <f t="shared" si="2"/>
        <v>0</v>
      </c>
      <c r="I18" s="66"/>
      <c r="J18" s="80"/>
    </row>
    <row r="19" spans="1:10" ht="13.5" thickBot="1">
      <c r="A19" s="65"/>
      <c r="B19" s="79" t="s">
        <v>19</v>
      </c>
      <c r="C19" s="32">
        <f>SUM(C14:C18)</f>
        <v>216.60999999999999</v>
      </c>
      <c r="D19" s="32">
        <f>SUM(D14:D18)</f>
        <v>218.56</v>
      </c>
      <c r="E19" s="32">
        <f t="shared" si="1"/>
        <v>1.950000000000017</v>
      </c>
      <c r="F19" s="32">
        <f>SUM(F14:F18)</f>
        <v>80.67</v>
      </c>
      <c r="G19" s="32">
        <f>SUM(G14:G18)</f>
        <v>80.99</v>
      </c>
      <c r="H19" s="26">
        <f t="shared" si="2"/>
        <v>0.3199999999999932</v>
      </c>
      <c r="I19" s="66"/>
      <c r="J19" s="80"/>
    </row>
    <row r="20" spans="1:10" ht="6.75" customHeight="1" thickBot="1">
      <c r="A20" s="65"/>
      <c r="B20" s="67"/>
      <c r="C20" s="67"/>
      <c r="D20" s="67"/>
      <c r="E20" s="67"/>
      <c r="F20" s="67"/>
      <c r="G20" s="67"/>
      <c r="H20" s="67"/>
      <c r="I20" s="66"/>
      <c r="J20" s="80"/>
    </row>
    <row r="21" spans="1:10" ht="13.5" thickBot="1">
      <c r="A21" s="65"/>
      <c r="B21" s="33" t="s">
        <v>17</v>
      </c>
      <c r="C21" s="90" t="s">
        <v>22</v>
      </c>
      <c r="D21" s="89"/>
      <c r="E21" s="104" t="s">
        <v>7</v>
      </c>
      <c r="F21" s="106" t="s">
        <v>5</v>
      </c>
      <c r="G21" s="88"/>
      <c r="H21" s="104" t="s">
        <v>7</v>
      </c>
      <c r="I21" s="66"/>
      <c r="J21" s="80"/>
    </row>
    <row r="22" spans="1:10" ht="13.5" thickBot="1">
      <c r="A22" s="65"/>
      <c r="B22" s="34" t="s">
        <v>20</v>
      </c>
      <c r="C22" s="4" t="s">
        <v>42</v>
      </c>
      <c r="D22" s="4" t="s">
        <v>40</v>
      </c>
      <c r="E22" s="105"/>
      <c r="F22" s="4" t="s">
        <v>42</v>
      </c>
      <c r="G22" s="4" t="s">
        <v>40</v>
      </c>
      <c r="H22" s="105"/>
      <c r="I22" s="66"/>
      <c r="J22" s="80"/>
    </row>
    <row r="23" spans="1:10" ht="12.75">
      <c r="A23" s="65"/>
      <c r="B23" s="71" t="s">
        <v>23</v>
      </c>
      <c r="C23" s="29">
        <v>7.3</v>
      </c>
      <c r="D23" s="29">
        <v>7.5</v>
      </c>
      <c r="E23" s="29">
        <f aca="true" t="shared" si="3" ref="E23:E29">+D23-C23</f>
        <v>0.20000000000000018</v>
      </c>
      <c r="F23" s="35">
        <v>10.4</v>
      </c>
      <c r="G23" s="35">
        <v>10.4</v>
      </c>
      <c r="H23" s="11">
        <f aca="true" t="shared" si="4" ref="H23:H29">+G23-F23</f>
        <v>0</v>
      </c>
      <c r="I23" s="66"/>
      <c r="J23" s="80"/>
    </row>
    <row r="24" spans="1:10" ht="12.75">
      <c r="A24" s="65"/>
      <c r="B24" s="12" t="s">
        <v>24</v>
      </c>
      <c r="C24" s="13">
        <v>0.7</v>
      </c>
      <c r="D24" s="13">
        <v>0.7</v>
      </c>
      <c r="E24" s="13">
        <f t="shared" si="3"/>
        <v>0</v>
      </c>
      <c r="F24" s="36">
        <v>101</v>
      </c>
      <c r="G24" s="36">
        <v>101</v>
      </c>
      <c r="H24" s="17">
        <f t="shared" si="4"/>
        <v>0</v>
      </c>
      <c r="I24" s="66"/>
      <c r="J24" s="80"/>
    </row>
    <row r="25" spans="1:10" ht="12.75">
      <c r="A25" s="65"/>
      <c r="B25" s="72" t="s">
        <v>25</v>
      </c>
      <c r="C25" s="13">
        <v>10.48</v>
      </c>
      <c r="D25" s="13">
        <v>10.48</v>
      </c>
      <c r="E25" s="13">
        <f t="shared" si="3"/>
        <v>0</v>
      </c>
      <c r="F25" s="36">
        <v>29.54</v>
      </c>
      <c r="G25" s="36">
        <v>29.59</v>
      </c>
      <c r="H25" s="17">
        <f t="shared" si="4"/>
        <v>0.05000000000000071</v>
      </c>
      <c r="I25" s="66"/>
      <c r="J25" s="80"/>
    </row>
    <row r="26" spans="1:10" ht="12.75">
      <c r="A26" s="65"/>
      <c r="B26" s="12" t="s">
        <v>26</v>
      </c>
      <c r="C26" s="13">
        <v>16.4</v>
      </c>
      <c r="D26" s="13">
        <v>16.4</v>
      </c>
      <c r="E26" s="13">
        <f t="shared" si="3"/>
        <v>0</v>
      </c>
      <c r="F26" s="36">
        <v>35.13</v>
      </c>
      <c r="G26" s="36">
        <v>34.98</v>
      </c>
      <c r="H26" s="17">
        <f t="shared" si="4"/>
        <v>-0.15000000000000568</v>
      </c>
      <c r="I26" s="66"/>
      <c r="J26" s="80"/>
    </row>
    <row r="27" spans="1:10" ht="12.75">
      <c r="A27" s="65"/>
      <c r="B27" s="18" t="s">
        <v>27</v>
      </c>
      <c r="C27" s="19">
        <v>0.6</v>
      </c>
      <c r="D27" s="19">
        <v>0.6</v>
      </c>
      <c r="E27" s="13">
        <f t="shared" si="3"/>
        <v>0</v>
      </c>
      <c r="F27" s="37">
        <v>22</v>
      </c>
      <c r="G27" s="37">
        <v>22</v>
      </c>
      <c r="H27" s="17">
        <f t="shared" si="4"/>
        <v>0</v>
      </c>
      <c r="I27" s="66"/>
      <c r="J27" s="80"/>
    </row>
    <row r="28" spans="1:10" ht="13.5" thickBot="1">
      <c r="A28" s="65"/>
      <c r="B28" s="73" t="s">
        <v>28</v>
      </c>
      <c r="C28" s="30">
        <v>10.05</v>
      </c>
      <c r="D28" s="30">
        <v>10.05</v>
      </c>
      <c r="E28" s="19">
        <f t="shared" si="3"/>
        <v>0</v>
      </c>
      <c r="F28" s="38">
        <v>10.02</v>
      </c>
      <c r="G28" s="38">
        <v>10.02</v>
      </c>
      <c r="H28" s="23">
        <f t="shared" si="4"/>
        <v>0</v>
      </c>
      <c r="I28" s="66"/>
      <c r="J28" s="80"/>
    </row>
    <row r="29" spans="1:10" ht="13.5" thickBot="1">
      <c r="A29" s="65"/>
      <c r="B29" s="79" t="s">
        <v>19</v>
      </c>
      <c r="C29" s="32">
        <f>SUM(C23:C28)</f>
        <v>45.53</v>
      </c>
      <c r="D29" s="32">
        <f>SUM(D23:D28)</f>
        <v>45.730000000000004</v>
      </c>
      <c r="E29" s="32">
        <f t="shared" si="3"/>
        <v>0.20000000000000284</v>
      </c>
      <c r="F29" s="39">
        <f>SUM(F23:F28)</f>
        <v>208.09</v>
      </c>
      <c r="G29" s="32">
        <f>SUM(G23:G28)</f>
        <v>207.99</v>
      </c>
      <c r="H29" s="26">
        <f t="shared" si="4"/>
        <v>-0.09999999999999432</v>
      </c>
      <c r="I29" s="66"/>
      <c r="J29" s="80"/>
    </row>
    <row r="30" spans="1:10" ht="13.5" customHeight="1" thickBot="1">
      <c r="A30" s="65"/>
      <c r="B30" s="67"/>
      <c r="C30" s="67"/>
      <c r="D30" s="67"/>
      <c r="E30" s="67"/>
      <c r="F30" s="67"/>
      <c r="G30" s="67"/>
      <c r="H30" s="67"/>
      <c r="I30" s="66"/>
      <c r="J30" s="80"/>
    </row>
    <row r="31" spans="1:10" ht="13.5" thickBot="1">
      <c r="A31" s="65"/>
      <c r="B31" s="40" t="s">
        <v>29</v>
      </c>
      <c r="C31" s="67"/>
      <c r="D31" s="67"/>
      <c r="E31" s="67"/>
      <c r="F31" s="67"/>
      <c r="G31" s="115" t="s">
        <v>34</v>
      </c>
      <c r="H31" s="109" t="s">
        <v>7</v>
      </c>
      <c r="I31" s="66"/>
      <c r="J31" s="80"/>
    </row>
    <row r="32" spans="1:10" ht="13.5" thickBot="1">
      <c r="A32" s="65"/>
      <c r="B32" s="41" t="s">
        <v>2</v>
      </c>
      <c r="C32" s="42" t="s">
        <v>42</v>
      </c>
      <c r="D32" s="42" t="s">
        <v>40</v>
      </c>
      <c r="E32" s="42" t="s">
        <v>7</v>
      </c>
      <c r="F32" s="43" t="s">
        <v>11</v>
      </c>
      <c r="G32" s="116"/>
      <c r="H32" s="117"/>
      <c r="I32" s="66"/>
      <c r="J32" s="80"/>
    </row>
    <row r="33" spans="1:10" ht="12.75">
      <c r="A33" s="65"/>
      <c r="B33" s="6" t="s">
        <v>3</v>
      </c>
      <c r="C33" s="7">
        <v>124.55</v>
      </c>
      <c r="D33" s="7">
        <v>125.62</v>
      </c>
      <c r="E33" s="8">
        <f aca="true" t="shared" si="5" ref="E33:E38">+D33-C33</f>
        <v>1.0700000000000074</v>
      </c>
      <c r="F33" s="9">
        <f>+E33/C33</f>
        <v>0.008590927338418366</v>
      </c>
      <c r="G33" s="10">
        <v>131.32</v>
      </c>
      <c r="H33" s="11">
        <f aca="true" t="shared" si="6" ref="H33:H38">+D33-G33</f>
        <v>-5.699999999999989</v>
      </c>
      <c r="I33" s="66"/>
      <c r="J33" s="80"/>
    </row>
    <row r="34" spans="1:10" ht="12.75">
      <c r="A34" s="65"/>
      <c r="B34" s="12" t="s">
        <v>4</v>
      </c>
      <c r="C34" s="13">
        <v>698.73</v>
      </c>
      <c r="D34" s="13">
        <v>692.89</v>
      </c>
      <c r="E34" s="14">
        <f t="shared" si="5"/>
        <v>-5.840000000000032</v>
      </c>
      <c r="F34" s="15">
        <f>+E34/C34</f>
        <v>-0.008358020980922577</v>
      </c>
      <c r="G34" s="16">
        <v>695.22</v>
      </c>
      <c r="H34" s="17">
        <f t="shared" si="6"/>
        <v>-2.330000000000041</v>
      </c>
      <c r="I34" s="66"/>
      <c r="J34" s="80"/>
    </row>
    <row r="35" spans="1:10" ht="12.75">
      <c r="A35" s="65"/>
      <c r="B35" s="12" t="s">
        <v>9</v>
      </c>
      <c r="C35" s="13">
        <v>723.27</v>
      </c>
      <c r="D35" s="13">
        <v>725.77</v>
      </c>
      <c r="E35" s="14">
        <f t="shared" si="5"/>
        <v>2.5</v>
      </c>
      <c r="F35" s="15">
        <f>+E35/C35</f>
        <v>0.0034565238431014697</v>
      </c>
      <c r="G35" s="16">
        <v>700.92</v>
      </c>
      <c r="H35" s="17">
        <f t="shared" si="6"/>
        <v>24.850000000000023</v>
      </c>
      <c r="I35" s="66"/>
      <c r="J35" s="80"/>
    </row>
    <row r="36" spans="1:10" ht="12.75">
      <c r="A36" s="65"/>
      <c r="B36" s="12" t="s">
        <v>8</v>
      </c>
      <c r="C36" s="13">
        <v>80.81</v>
      </c>
      <c r="D36" s="13">
        <v>82.03</v>
      </c>
      <c r="E36" s="14">
        <f t="shared" si="5"/>
        <v>1.2199999999999989</v>
      </c>
      <c r="F36" s="15">
        <f>+E36/C36</f>
        <v>0.015097141442890717</v>
      </c>
      <c r="G36" s="16">
        <v>80.01</v>
      </c>
      <c r="H36" s="17">
        <f t="shared" si="6"/>
        <v>2.019999999999996</v>
      </c>
      <c r="I36" s="66"/>
      <c r="J36" s="80"/>
    </row>
    <row r="37" spans="1:10" ht="13.5" thickBot="1">
      <c r="A37" s="65"/>
      <c r="B37" s="18" t="s">
        <v>6</v>
      </c>
      <c r="C37" s="19">
        <v>90</v>
      </c>
      <c r="D37" s="19">
        <v>92.74</v>
      </c>
      <c r="E37" s="20">
        <f t="shared" si="5"/>
        <v>2.739999999999995</v>
      </c>
      <c r="F37" s="21">
        <f>+E37/C37</f>
        <v>0.03044444444444439</v>
      </c>
      <c r="G37" s="19">
        <v>125.62</v>
      </c>
      <c r="H37" s="23">
        <f t="shared" si="6"/>
        <v>-32.88000000000001</v>
      </c>
      <c r="I37" s="66"/>
      <c r="J37" s="80"/>
    </row>
    <row r="38" spans="1:10" ht="13.5" thickBot="1">
      <c r="A38" s="65"/>
      <c r="B38" s="78" t="s">
        <v>10</v>
      </c>
      <c r="C38" s="24">
        <f>+C37/C35</f>
        <v>0.12443485835165291</v>
      </c>
      <c r="D38" s="24">
        <f>+D37/D35</f>
        <v>0.12778152858343553</v>
      </c>
      <c r="E38" s="24">
        <f t="shared" si="5"/>
        <v>0.003346670231782617</v>
      </c>
      <c r="F38" s="25"/>
      <c r="G38" s="24">
        <f>+G37/G35</f>
        <v>0.17922159447583177</v>
      </c>
      <c r="H38" s="44">
        <f t="shared" si="6"/>
        <v>-0.05144006589239625</v>
      </c>
      <c r="I38" s="66"/>
      <c r="J38" s="80"/>
    </row>
    <row r="39" spans="1:10" ht="6.75" customHeight="1" thickBot="1">
      <c r="A39" s="65"/>
      <c r="B39" s="67"/>
      <c r="C39" s="67"/>
      <c r="D39" s="67"/>
      <c r="E39" s="67"/>
      <c r="F39" s="67"/>
      <c r="G39" s="67"/>
      <c r="H39" s="67"/>
      <c r="I39" s="66"/>
      <c r="J39" s="80"/>
    </row>
    <row r="40" spans="1:10" ht="13.5" thickBot="1">
      <c r="A40" s="65"/>
      <c r="B40" s="45" t="s">
        <v>17</v>
      </c>
      <c r="C40" s="91" t="s">
        <v>4</v>
      </c>
      <c r="D40" s="92"/>
      <c r="E40" s="109" t="s">
        <v>7</v>
      </c>
      <c r="F40" s="111" t="s">
        <v>21</v>
      </c>
      <c r="G40" s="92"/>
      <c r="H40" s="109" t="s">
        <v>7</v>
      </c>
      <c r="I40" s="66"/>
      <c r="J40" s="80"/>
    </row>
    <row r="41" spans="1:10" ht="13.5" thickBot="1">
      <c r="A41" s="65"/>
      <c r="B41" s="46" t="s">
        <v>18</v>
      </c>
      <c r="C41" s="42" t="s">
        <v>42</v>
      </c>
      <c r="D41" s="42" t="s">
        <v>40</v>
      </c>
      <c r="E41" s="110"/>
      <c r="F41" s="42" t="s">
        <v>42</v>
      </c>
      <c r="G41" s="42" t="s">
        <v>40</v>
      </c>
      <c r="H41" s="110"/>
      <c r="I41" s="66"/>
      <c r="J41" s="80"/>
    </row>
    <row r="42" spans="1:10" ht="12.75">
      <c r="A42" s="65"/>
      <c r="B42" s="74" t="s">
        <v>12</v>
      </c>
      <c r="C42" s="29">
        <v>272.93</v>
      </c>
      <c r="D42" s="29">
        <v>272.93</v>
      </c>
      <c r="E42" s="29">
        <f>+D42-C42</f>
        <v>0</v>
      </c>
      <c r="F42" s="29">
        <v>55.88</v>
      </c>
      <c r="G42" s="29">
        <v>55.88</v>
      </c>
      <c r="H42" s="11">
        <f>+G42-F42</f>
        <v>0</v>
      </c>
      <c r="I42" s="66"/>
      <c r="J42" s="80"/>
    </row>
    <row r="43" spans="1:10" ht="13.5" thickBot="1">
      <c r="A43" s="65"/>
      <c r="B43" s="54" t="s">
        <v>13</v>
      </c>
      <c r="C43" s="13">
        <v>17.5</v>
      </c>
      <c r="D43" s="13">
        <v>19</v>
      </c>
      <c r="E43" s="13">
        <f>+D43-C43</f>
        <v>1.5</v>
      </c>
      <c r="F43" s="13">
        <v>11.5</v>
      </c>
      <c r="G43" s="13">
        <v>12</v>
      </c>
      <c r="H43" s="17">
        <f>+G43-F43</f>
        <v>0.5</v>
      </c>
      <c r="I43" s="66"/>
      <c r="J43" s="80"/>
    </row>
    <row r="44" spans="1:10" ht="13.5" thickBot="1">
      <c r="A44" s="65"/>
      <c r="B44" s="77" t="s">
        <v>19</v>
      </c>
      <c r="C44" s="32">
        <f aca="true" t="shared" si="7" ref="C44:H44">SUM(C42:C43)</f>
        <v>290.43</v>
      </c>
      <c r="D44" s="32">
        <f t="shared" si="7"/>
        <v>291.93</v>
      </c>
      <c r="E44" s="32">
        <f t="shared" si="7"/>
        <v>1.5</v>
      </c>
      <c r="F44" s="32">
        <f t="shared" si="7"/>
        <v>67.38</v>
      </c>
      <c r="G44" s="32">
        <f t="shared" si="7"/>
        <v>67.88</v>
      </c>
      <c r="H44" s="32">
        <f t="shared" si="7"/>
        <v>0.5</v>
      </c>
      <c r="I44" s="66"/>
      <c r="J44" s="80"/>
    </row>
    <row r="45" spans="1:10" ht="6.75" customHeight="1" thickBot="1">
      <c r="A45" s="65"/>
      <c r="B45" s="67"/>
      <c r="C45" s="67"/>
      <c r="D45" s="67"/>
      <c r="E45" s="67"/>
      <c r="F45" s="67"/>
      <c r="G45" s="67"/>
      <c r="H45" s="67"/>
      <c r="I45" s="66"/>
      <c r="J45" s="80"/>
    </row>
    <row r="46" spans="1:10" ht="13.5" thickBot="1">
      <c r="A46" s="65"/>
      <c r="B46" s="45" t="s">
        <v>17</v>
      </c>
      <c r="C46" s="91" t="s">
        <v>22</v>
      </c>
      <c r="D46" s="92"/>
      <c r="E46" s="109" t="s">
        <v>7</v>
      </c>
      <c r="F46" s="112" t="s">
        <v>5</v>
      </c>
      <c r="G46" s="91"/>
      <c r="H46" s="109" t="s">
        <v>7</v>
      </c>
      <c r="I46" s="66"/>
      <c r="J46" s="80"/>
    </row>
    <row r="47" spans="1:10" ht="13.5" thickBot="1">
      <c r="A47" s="65"/>
      <c r="B47" s="46" t="s">
        <v>20</v>
      </c>
      <c r="C47" s="42" t="s">
        <v>42</v>
      </c>
      <c r="D47" s="42" t="s">
        <v>40</v>
      </c>
      <c r="E47" s="110"/>
      <c r="F47" s="42" t="s">
        <v>42</v>
      </c>
      <c r="G47" s="42" t="s">
        <v>40</v>
      </c>
      <c r="H47" s="110"/>
      <c r="I47" s="66"/>
      <c r="J47" s="80"/>
    </row>
    <row r="48" spans="1:10" ht="12.75">
      <c r="A48" s="65"/>
      <c r="B48" s="74" t="s">
        <v>30</v>
      </c>
      <c r="C48" s="29">
        <v>4.8</v>
      </c>
      <c r="D48" s="29">
        <v>4.8</v>
      </c>
      <c r="E48" s="8">
        <f aca="true" t="shared" si="8" ref="E48:E54">+D48-C48</f>
        <v>0</v>
      </c>
      <c r="F48" s="35">
        <v>10.6</v>
      </c>
      <c r="G48" s="35">
        <v>10.6</v>
      </c>
      <c r="H48" s="47">
        <f>+G48-F48</f>
        <v>0</v>
      </c>
      <c r="I48" s="66"/>
      <c r="J48" s="80"/>
    </row>
    <row r="49" spans="1:10" ht="12.75">
      <c r="A49" s="65"/>
      <c r="B49" s="54" t="s">
        <v>16</v>
      </c>
      <c r="C49" s="13">
        <v>3</v>
      </c>
      <c r="D49" s="13">
        <v>3.5</v>
      </c>
      <c r="E49" s="14">
        <f t="shared" si="8"/>
        <v>0.5</v>
      </c>
      <c r="F49" s="36">
        <v>49.3</v>
      </c>
      <c r="G49" s="36">
        <v>49.8</v>
      </c>
      <c r="H49" s="17">
        <f aca="true" t="shared" si="9" ref="H49:H54">+G49-F49</f>
        <v>0.5</v>
      </c>
      <c r="I49" s="66"/>
      <c r="J49" s="80"/>
    </row>
    <row r="50" spans="1:10" ht="12.75">
      <c r="A50" s="65"/>
      <c r="B50" s="75" t="s">
        <v>31</v>
      </c>
      <c r="C50" s="13">
        <v>16.5</v>
      </c>
      <c r="D50" s="13">
        <v>16.5</v>
      </c>
      <c r="E50" s="14">
        <f t="shared" si="8"/>
        <v>0</v>
      </c>
      <c r="F50" s="36">
        <v>16.6</v>
      </c>
      <c r="G50" s="36">
        <v>16.6</v>
      </c>
      <c r="H50" s="17">
        <f t="shared" si="9"/>
        <v>0</v>
      </c>
      <c r="I50" s="66"/>
      <c r="J50" s="80"/>
    </row>
    <row r="51" spans="1:10" ht="12.75">
      <c r="A51" s="65"/>
      <c r="B51" s="54" t="s">
        <v>32</v>
      </c>
      <c r="C51" s="13">
        <v>6.3</v>
      </c>
      <c r="D51" s="13">
        <v>6.3</v>
      </c>
      <c r="E51" s="14">
        <f t="shared" si="8"/>
        <v>0</v>
      </c>
      <c r="F51" s="36">
        <v>28.3</v>
      </c>
      <c r="G51" s="36">
        <v>28.3</v>
      </c>
      <c r="H51" s="17">
        <f t="shared" si="9"/>
        <v>0</v>
      </c>
      <c r="I51" s="66"/>
      <c r="J51" s="80"/>
    </row>
    <row r="52" spans="1:10" ht="12.75">
      <c r="A52" s="65"/>
      <c r="B52" s="54" t="s">
        <v>28</v>
      </c>
      <c r="C52" s="19">
        <v>4.05</v>
      </c>
      <c r="D52" s="19">
        <v>4.05</v>
      </c>
      <c r="E52" s="14">
        <f t="shared" si="8"/>
        <v>0</v>
      </c>
      <c r="F52" s="37">
        <v>20.75</v>
      </c>
      <c r="G52" s="37">
        <v>20.75</v>
      </c>
      <c r="H52" s="17">
        <f t="shared" si="9"/>
        <v>0</v>
      </c>
      <c r="I52" s="66"/>
      <c r="J52" s="80"/>
    </row>
    <row r="53" spans="1:10" ht="13.5" thickBot="1">
      <c r="A53" s="65"/>
      <c r="B53" s="76" t="s">
        <v>33</v>
      </c>
      <c r="C53" s="30">
        <v>8.5</v>
      </c>
      <c r="D53" s="30">
        <v>8.8</v>
      </c>
      <c r="E53" s="14">
        <f t="shared" si="8"/>
        <v>0.3000000000000007</v>
      </c>
      <c r="F53" s="38">
        <v>8.6</v>
      </c>
      <c r="G53" s="38">
        <v>8.9</v>
      </c>
      <c r="H53" s="23">
        <f t="shared" si="9"/>
        <v>0.3000000000000007</v>
      </c>
      <c r="I53" s="66"/>
      <c r="J53" s="80"/>
    </row>
    <row r="54" spans="1:10" ht="13.5" thickBot="1">
      <c r="A54" s="65"/>
      <c r="B54" s="77" t="s">
        <v>19</v>
      </c>
      <c r="C54" s="32">
        <f>SUM(C48:C53)</f>
        <v>43.15</v>
      </c>
      <c r="D54" s="32">
        <f>SUM(D48:D53)</f>
        <v>43.95</v>
      </c>
      <c r="E54" s="32">
        <f t="shared" si="8"/>
        <v>0.8000000000000043</v>
      </c>
      <c r="F54" s="39">
        <f>SUM(F48:F53)</f>
        <v>134.15</v>
      </c>
      <c r="G54" s="39">
        <f>SUM(G48:G53)</f>
        <v>134.95</v>
      </c>
      <c r="H54" s="26">
        <f t="shared" si="9"/>
        <v>0.799999999999983</v>
      </c>
      <c r="I54" s="66"/>
      <c r="J54" s="80"/>
    </row>
    <row r="55" spans="1:10" ht="13.5" thickBot="1">
      <c r="A55" s="65"/>
      <c r="B55" s="67"/>
      <c r="C55" s="67"/>
      <c r="D55" s="67"/>
      <c r="E55" s="67"/>
      <c r="F55" s="67"/>
      <c r="G55" s="62"/>
      <c r="H55" s="67"/>
      <c r="I55" s="66"/>
      <c r="J55" s="80"/>
    </row>
    <row r="56" spans="1:10" ht="13.5" thickBot="1">
      <c r="A56" s="65"/>
      <c r="B56" s="48" t="s">
        <v>35</v>
      </c>
      <c r="C56" s="67"/>
      <c r="D56" s="67"/>
      <c r="E56" s="67"/>
      <c r="F56" s="67"/>
      <c r="G56" s="98" t="s">
        <v>34</v>
      </c>
      <c r="H56" s="95" t="s">
        <v>7</v>
      </c>
      <c r="I56" s="66"/>
      <c r="J56" s="80"/>
    </row>
    <row r="57" spans="1:10" ht="13.5" thickBot="1">
      <c r="A57" s="65"/>
      <c r="B57" s="49" t="s">
        <v>2</v>
      </c>
      <c r="C57" s="50" t="s">
        <v>42</v>
      </c>
      <c r="D57" s="51" t="s">
        <v>40</v>
      </c>
      <c r="E57" s="51" t="s">
        <v>7</v>
      </c>
      <c r="F57" s="52" t="s">
        <v>11</v>
      </c>
      <c r="G57" s="99"/>
      <c r="H57" s="96"/>
      <c r="I57" s="66"/>
      <c r="J57" s="80"/>
    </row>
    <row r="58" spans="1:10" ht="12.75">
      <c r="A58" s="65"/>
      <c r="B58" s="53" t="s">
        <v>3</v>
      </c>
      <c r="C58" s="7">
        <v>52.15</v>
      </c>
      <c r="D58" s="7">
        <v>52.22</v>
      </c>
      <c r="E58" s="8">
        <f aca="true" t="shared" si="10" ref="E58:E64">+D58-C58</f>
        <v>0.07000000000000028</v>
      </c>
      <c r="F58" s="9">
        <f aca="true" t="shared" si="11" ref="F58:F63">+E58/C58</f>
        <v>0.0013422818791946364</v>
      </c>
      <c r="G58" s="10">
        <v>48.18</v>
      </c>
      <c r="H58" s="11">
        <f aca="true" t="shared" si="12" ref="H58:H64">+D58-G58</f>
        <v>4.039999999999999</v>
      </c>
      <c r="I58" s="66"/>
      <c r="J58" s="80"/>
    </row>
    <row r="59" spans="1:10" ht="12.75">
      <c r="A59" s="65"/>
      <c r="B59" s="54" t="s">
        <v>4</v>
      </c>
      <c r="C59" s="13">
        <v>224.97</v>
      </c>
      <c r="D59" s="13">
        <v>226.77</v>
      </c>
      <c r="E59" s="14">
        <f t="shared" si="10"/>
        <v>1.8000000000000114</v>
      </c>
      <c r="F59" s="15">
        <f t="shared" si="11"/>
        <v>0.008001066808907905</v>
      </c>
      <c r="G59" s="16">
        <v>218.04</v>
      </c>
      <c r="H59" s="17">
        <f t="shared" si="12"/>
        <v>8.730000000000018</v>
      </c>
      <c r="I59" s="66"/>
      <c r="J59" s="80"/>
    </row>
    <row r="60" spans="1:10" ht="12.75">
      <c r="A60" s="65"/>
      <c r="B60" s="54" t="s">
        <v>36</v>
      </c>
      <c r="C60" s="13">
        <v>191.67</v>
      </c>
      <c r="D60" s="13">
        <v>193.1</v>
      </c>
      <c r="E60" s="14">
        <f t="shared" si="10"/>
        <v>1.4300000000000068</v>
      </c>
      <c r="F60" s="15">
        <f t="shared" si="11"/>
        <v>0.007460739813220676</v>
      </c>
      <c r="G60" s="16">
        <v>184.09</v>
      </c>
      <c r="H60" s="17">
        <f t="shared" si="12"/>
        <v>9.009999999999991</v>
      </c>
      <c r="I60" s="66"/>
      <c r="J60" s="80"/>
    </row>
    <row r="61" spans="1:10" ht="12.75">
      <c r="A61" s="65"/>
      <c r="B61" s="54" t="s">
        <v>5</v>
      </c>
      <c r="C61" s="13">
        <v>221.06</v>
      </c>
      <c r="D61" s="13">
        <v>222.58</v>
      </c>
      <c r="E61" s="14">
        <f t="shared" si="10"/>
        <v>1.5200000000000102</v>
      </c>
      <c r="F61" s="15">
        <f t="shared" si="11"/>
        <v>0.006875961277481273</v>
      </c>
      <c r="G61" s="16">
        <v>213.8</v>
      </c>
      <c r="H61" s="17">
        <f t="shared" si="12"/>
        <v>8.780000000000001</v>
      </c>
      <c r="I61" s="66"/>
      <c r="J61" s="80"/>
    </row>
    <row r="62" spans="1:10" ht="12.75">
      <c r="A62" s="65"/>
      <c r="B62" s="54" t="s">
        <v>8</v>
      </c>
      <c r="C62" s="13">
        <v>70.57</v>
      </c>
      <c r="D62" s="13">
        <v>70.73</v>
      </c>
      <c r="E62" s="14">
        <f t="shared" si="10"/>
        <v>0.1600000000000108</v>
      </c>
      <c r="F62" s="15">
        <f t="shared" si="11"/>
        <v>0.0022672523735299817</v>
      </c>
      <c r="G62" s="16">
        <v>64.43</v>
      </c>
      <c r="H62" s="17">
        <f t="shared" si="12"/>
        <v>6.299999999999997</v>
      </c>
      <c r="I62" s="66"/>
      <c r="J62" s="80"/>
    </row>
    <row r="63" spans="1:10" ht="13.5" thickBot="1">
      <c r="A63" s="65"/>
      <c r="B63" s="55" t="s">
        <v>6</v>
      </c>
      <c r="C63" s="19">
        <v>55.22</v>
      </c>
      <c r="D63" s="19">
        <v>55.72</v>
      </c>
      <c r="E63" s="20">
        <f t="shared" si="10"/>
        <v>0.5</v>
      </c>
      <c r="F63" s="21">
        <f t="shared" si="11"/>
        <v>0.009054690329590729</v>
      </c>
      <c r="G63" s="22">
        <v>52.22</v>
      </c>
      <c r="H63" s="23">
        <f t="shared" si="12"/>
        <v>3.5</v>
      </c>
      <c r="I63" s="66"/>
      <c r="J63" s="80"/>
    </row>
    <row r="64" spans="1:10" ht="13.5" thickBot="1">
      <c r="A64" s="65"/>
      <c r="B64" s="56" t="s">
        <v>10</v>
      </c>
      <c r="C64" s="24">
        <f>+C63/C61</f>
        <v>0.24979643535691667</v>
      </c>
      <c r="D64" s="24">
        <f>+D63/D61</f>
        <v>0.2503369574984275</v>
      </c>
      <c r="E64" s="24">
        <f t="shared" si="10"/>
        <v>0.0005405221415108186</v>
      </c>
      <c r="F64" s="25"/>
      <c r="G64" s="24">
        <f>+G63/G61</f>
        <v>0.2442469597754911</v>
      </c>
      <c r="H64" s="44">
        <f t="shared" si="12"/>
        <v>0.006089997722936391</v>
      </c>
      <c r="I64" s="66"/>
      <c r="J64" s="80"/>
    </row>
    <row r="65" spans="1:10" ht="6.75" customHeight="1" thickBot="1">
      <c r="A65" s="65"/>
      <c r="B65" s="67"/>
      <c r="C65" s="67"/>
      <c r="D65" s="67"/>
      <c r="E65" s="67"/>
      <c r="F65" s="67"/>
      <c r="G65" s="67"/>
      <c r="H65" s="67"/>
      <c r="I65" s="66"/>
      <c r="J65" s="80"/>
    </row>
    <row r="66" spans="1:10" ht="13.5" thickBot="1">
      <c r="A66" s="65"/>
      <c r="B66" s="57" t="s">
        <v>17</v>
      </c>
      <c r="C66" s="93" t="s">
        <v>4</v>
      </c>
      <c r="D66" s="94"/>
      <c r="E66" s="95" t="s">
        <v>7</v>
      </c>
      <c r="F66" s="97" t="s">
        <v>21</v>
      </c>
      <c r="G66" s="94"/>
      <c r="H66" s="95" t="s">
        <v>7</v>
      </c>
      <c r="I66" s="66"/>
      <c r="J66" s="80"/>
    </row>
    <row r="67" spans="1:10" ht="13.5" thickBot="1">
      <c r="A67" s="65"/>
      <c r="B67" s="58" t="s">
        <v>18</v>
      </c>
      <c r="C67" s="50" t="s">
        <v>42</v>
      </c>
      <c r="D67" s="51" t="s">
        <v>40</v>
      </c>
      <c r="E67" s="96"/>
      <c r="F67" s="50" t="s">
        <v>42</v>
      </c>
      <c r="G67" s="51" t="s">
        <v>40</v>
      </c>
      <c r="H67" s="96"/>
      <c r="I67" s="66"/>
      <c r="J67" s="80"/>
    </row>
    <row r="68" spans="1:10" ht="12.75">
      <c r="A68" s="65"/>
      <c r="B68" s="74" t="s">
        <v>12</v>
      </c>
      <c r="C68" s="29">
        <v>87.2</v>
      </c>
      <c r="D68" s="29">
        <v>87.2</v>
      </c>
      <c r="E68" s="29">
        <f>+D68-C68</f>
        <v>0</v>
      </c>
      <c r="F68" s="29">
        <v>31.16</v>
      </c>
      <c r="G68" s="29">
        <v>31.16</v>
      </c>
      <c r="H68" s="11">
        <f>+G68-F68</f>
        <v>0</v>
      </c>
      <c r="I68" s="66"/>
      <c r="J68" s="80"/>
    </row>
    <row r="69" spans="1:10" ht="12.75">
      <c r="A69" s="65"/>
      <c r="B69" s="53" t="s">
        <v>13</v>
      </c>
      <c r="C69" s="7">
        <v>41.3</v>
      </c>
      <c r="D69" s="7">
        <v>42</v>
      </c>
      <c r="E69" s="13">
        <f>+D69-C69</f>
        <v>0.7000000000000028</v>
      </c>
      <c r="F69" s="7">
        <v>7</v>
      </c>
      <c r="G69" s="7">
        <v>7.2</v>
      </c>
      <c r="H69" s="17">
        <f>+G69-F69</f>
        <v>0.20000000000000018</v>
      </c>
      <c r="I69" s="66"/>
      <c r="J69" s="80"/>
    </row>
    <row r="70" spans="1:10" ht="13.5" thickBot="1">
      <c r="A70" s="65"/>
      <c r="B70" s="54" t="s">
        <v>23</v>
      </c>
      <c r="C70" s="13">
        <v>56</v>
      </c>
      <c r="D70" s="13">
        <v>56</v>
      </c>
      <c r="E70" s="13">
        <f>+D70-C70</f>
        <v>0</v>
      </c>
      <c r="F70" s="13">
        <v>25.9</v>
      </c>
      <c r="G70" s="13">
        <v>25.75</v>
      </c>
      <c r="H70" s="17">
        <f>+G70-F70</f>
        <v>-0.14999999999999858</v>
      </c>
      <c r="I70" s="66"/>
      <c r="J70" s="80"/>
    </row>
    <row r="71" spans="1:10" ht="13.5" thickBot="1">
      <c r="A71" s="65"/>
      <c r="B71" s="56" t="s">
        <v>19</v>
      </c>
      <c r="C71" s="32">
        <f aca="true" t="shared" si="13" ref="C71:H71">SUM(C68:C70)</f>
        <v>184.5</v>
      </c>
      <c r="D71" s="32">
        <f t="shared" si="13"/>
        <v>185.2</v>
      </c>
      <c r="E71" s="32">
        <f t="shared" si="13"/>
        <v>0.7000000000000028</v>
      </c>
      <c r="F71" s="32">
        <f t="shared" si="13"/>
        <v>64.06</v>
      </c>
      <c r="G71" s="32">
        <f t="shared" si="13"/>
        <v>64.11</v>
      </c>
      <c r="H71" s="32">
        <f t="shared" si="13"/>
        <v>0.0500000000000016</v>
      </c>
      <c r="I71" s="66"/>
      <c r="J71" s="80"/>
    </row>
    <row r="72" spans="1:10" ht="7.5" customHeight="1" thickBot="1">
      <c r="A72" s="65"/>
      <c r="B72" s="67"/>
      <c r="C72" s="67"/>
      <c r="D72" s="67"/>
      <c r="E72" s="67"/>
      <c r="F72" s="67"/>
      <c r="G72" s="67"/>
      <c r="H72" s="67"/>
      <c r="I72" s="66"/>
      <c r="J72" s="80"/>
    </row>
    <row r="73" spans="1:10" ht="13.5" thickBot="1">
      <c r="A73" s="65"/>
      <c r="B73" s="57" t="s">
        <v>17</v>
      </c>
      <c r="C73" s="93" t="s">
        <v>22</v>
      </c>
      <c r="D73" s="94"/>
      <c r="E73" s="95" t="s">
        <v>7</v>
      </c>
      <c r="F73" s="118" t="s">
        <v>5</v>
      </c>
      <c r="G73" s="93"/>
      <c r="H73" s="95" t="s">
        <v>7</v>
      </c>
      <c r="I73" s="66"/>
      <c r="J73" s="80"/>
    </row>
    <row r="74" spans="1:10" ht="13.5" thickBot="1">
      <c r="A74" s="65"/>
      <c r="B74" s="58" t="s">
        <v>20</v>
      </c>
      <c r="C74" s="50" t="s">
        <v>42</v>
      </c>
      <c r="D74" s="51" t="s">
        <v>40</v>
      </c>
      <c r="E74" s="96"/>
      <c r="F74" s="50" t="s">
        <v>42</v>
      </c>
      <c r="G74" s="51" t="s">
        <v>40</v>
      </c>
      <c r="H74" s="96"/>
      <c r="I74" s="66"/>
      <c r="J74" s="80"/>
    </row>
    <row r="75" spans="1:10" ht="12.75">
      <c r="A75" s="65"/>
      <c r="B75" s="74" t="s">
        <v>24</v>
      </c>
      <c r="C75" s="29">
        <v>32</v>
      </c>
      <c r="D75" s="29">
        <v>32</v>
      </c>
      <c r="E75" s="8">
        <f>+D75-C75</f>
        <v>0</v>
      </c>
      <c r="F75" s="35">
        <v>48.1</v>
      </c>
      <c r="G75" s="35">
        <v>48.1</v>
      </c>
      <c r="H75" s="47">
        <f>+G75-F75</f>
        <v>0</v>
      </c>
      <c r="I75" s="66"/>
      <c r="J75" s="80"/>
    </row>
    <row r="76" spans="1:10" ht="12.75">
      <c r="A76" s="65"/>
      <c r="B76" s="54" t="s">
        <v>16</v>
      </c>
      <c r="C76" s="13">
        <v>14.14</v>
      </c>
      <c r="D76" s="13">
        <v>14.14</v>
      </c>
      <c r="E76" s="14">
        <f>+D76-C76</f>
        <v>0</v>
      </c>
      <c r="F76" s="36">
        <v>15.05</v>
      </c>
      <c r="G76" s="36">
        <v>15.05</v>
      </c>
      <c r="H76" s="17">
        <f>+G76-F76</f>
        <v>0</v>
      </c>
      <c r="I76" s="66"/>
      <c r="J76" s="80"/>
    </row>
    <row r="77" spans="1:10" ht="12.75">
      <c r="A77" s="65"/>
      <c r="B77" s="75" t="s">
        <v>31</v>
      </c>
      <c r="C77" s="13">
        <v>4.05</v>
      </c>
      <c r="D77" s="13">
        <v>4.05</v>
      </c>
      <c r="E77" s="14">
        <f>+D77-C77</f>
        <v>0</v>
      </c>
      <c r="F77" s="36">
        <v>4.24</v>
      </c>
      <c r="G77" s="36">
        <v>4.24</v>
      </c>
      <c r="H77" s="17">
        <f>+G77-F77</f>
        <v>0</v>
      </c>
      <c r="I77" s="66"/>
      <c r="J77" s="80"/>
    </row>
    <row r="78" spans="1:10" ht="13.5" thickBot="1">
      <c r="A78" s="65"/>
      <c r="B78" s="54" t="s">
        <v>32</v>
      </c>
      <c r="C78" s="13">
        <v>3.76</v>
      </c>
      <c r="D78" s="13">
        <v>3.76</v>
      </c>
      <c r="E78" s="14">
        <f>+D78-C78</f>
        <v>0</v>
      </c>
      <c r="F78" s="36">
        <v>3.92</v>
      </c>
      <c r="G78" s="36">
        <v>3.92</v>
      </c>
      <c r="H78" s="17">
        <f>+G78-F78</f>
        <v>0</v>
      </c>
      <c r="I78" s="66"/>
      <c r="J78" s="80"/>
    </row>
    <row r="79" spans="1:10" ht="13.5" thickBot="1">
      <c r="A79" s="65"/>
      <c r="B79" s="56" t="s">
        <v>19</v>
      </c>
      <c r="C79" s="32">
        <f>SUM(C75:C78)</f>
        <v>53.949999999999996</v>
      </c>
      <c r="D79" s="32">
        <f>SUM(D75:D78)</f>
        <v>53.949999999999996</v>
      </c>
      <c r="E79" s="32">
        <f>+D79-C79</f>
        <v>0</v>
      </c>
      <c r="F79" s="39">
        <f>SUM(F75:F78)</f>
        <v>71.31</v>
      </c>
      <c r="G79" s="39">
        <f>SUM(G75:G78)</f>
        <v>71.31</v>
      </c>
      <c r="H79" s="26">
        <f>+G79-F79</f>
        <v>0</v>
      </c>
      <c r="I79" s="66"/>
      <c r="J79" s="80"/>
    </row>
    <row r="80" spans="1:10" ht="6.75" customHeight="1" thickBot="1">
      <c r="A80" s="65"/>
      <c r="B80" s="67"/>
      <c r="C80" s="67"/>
      <c r="D80" s="67"/>
      <c r="E80" s="67"/>
      <c r="F80" s="67"/>
      <c r="G80" s="67"/>
      <c r="H80" s="67"/>
      <c r="I80" s="66"/>
      <c r="J80" s="80"/>
    </row>
    <row r="81" spans="1:10" ht="13.5" thickBot="1">
      <c r="A81" s="65"/>
      <c r="B81" s="107" t="s">
        <v>37</v>
      </c>
      <c r="C81" s="108"/>
      <c r="D81" s="67"/>
      <c r="E81" s="67"/>
      <c r="F81" s="67"/>
      <c r="G81" s="98" t="s">
        <v>34</v>
      </c>
      <c r="H81" s="95" t="s">
        <v>7</v>
      </c>
      <c r="I81" s="66"/>
      <c r="J81" s="80"/>
    </row>
    <row r="82" spans="1:10" ht="13.5" thickBot="1">
      <c r="A82" s="65"/>
      <c r="B82" s="49" t="s">
        <v>2</v>
      </c>
      <c r="C82" s="50" t="s">
        <v>42</v>
      </c>
      <c r="D82" s="51" t="s">
        <v>40</v>
      </c>
      <c r="E82" s="51" t="s">
        <v>7</v>
      </c>
      <c r="F82" s="52" t="s">
        <v>11</v>
      </c>
      <c r="G82" s="99"/>
      <c r="H82" s="96"/>
      <c r="I82" s="66"/>
      <c r="J82" s="80"/>
    </row>
    <row r="83" spans="1:10" ht="12.75">
      <c r="A83" s="65"/>
      <c r="B83" s="53" t="s">
        <v>3</v>
      </c>
      <c r="C83" s="7">
        <v>5.83</v>
      </c>
      <c r="D83" s="7">
        <v>4.44</v>
      </c>
      <c r="E83" s="8">
        <f aca="true" t="shared" si="14" ref="E83:E88">+D83-C83</f>
        <v>-1.3899999999999997</v>
      </c>
      <c r="F83" s="9">
        <f>+E83/C83</f>
        <v>-0.23842195540308742</v>
      </c>
      <c r="G83" s="10">
        <v>5.82</v>
      </c>
      <c r="H83" s="11">
        <f aca="true" t="shared" si="15" ref="H83:H88">+D83-G83</f>
        <v>-1.38</v>
      </c>
      <c r="I83" s="66"/>
      <c r="J83" s="80"/>
    </row>
    <row r="84" spans="1:10" ht="12.75">
      <c r="A84" s="65"/>
      <c r="B84" s="54" t="s">
        <v>4</v>
      </c>
      <c r="C84" s="13">
        <v>151.53</v>
      </c>
      <c r="D84" s="13">
        <v>152.1</v>
      </c>
      <c r="E84" s="14">
        <f t="shared" si="14"/>
        <v>0.5699999999999932</v>
      </c>
      <c r="F84" s="15">
        <f>+E84/C84</f>
        <v>0.0037616313601266625</v>
      </c>
      <c r="G84" s="16">
        <v>144.7</v>
      </c>
      <c r="H84" s="17">
        <f t="shared" si="15"/>
        <v>7.400000000000006</v>
      </c>
      <c r="I84" s="66"/>
      <c r="J84" s="80"/>
    </row>
    <row r="85" spans="1:10" ht="12.75">
      <c r="A85" s="65"/>
      <c r="B85" s="54" t="s">
        <v>5</v>
      </c>
      <c r="C85" s="13">
        <v>151.99</v>
      </c>
      <c r="D85" s="13">
        <v>152.44</v>
      </c>
      <c r="E85" s="14">
        <f t="shared" si="14"/>
        <v>0.44999999999998863</v>
      </c>
      <c r="F85" s="15">
        <f>+E85/C85</f>
        <v>0.002960721100072298</v>
      </c>
      <c r="G85" s="16">
        <v>145.59</v>
      </c>
      <c r="H85" s="17">
        <f t="shared" si="15"/>
        <v>6.849999999999994</v>
      </c>
      <c r="I85" s="66"/>
      <c r="J85" s="80"/>
    </row>
    <row r="86" spans="1:10" ht="12.75">
      <c r="A86" s="65"/>
      <c r="B86" s="54" t="s">
        <v>8</v>
      </c>
      <c r="C86" s="13">
        <v>52.91</v>
      </c>
      <c r="D86" s="13">
        <v>52.75</v>
      </c>
      <c r="E86" s="14">
        <f t="shared" si="14"/>
        <v>-0.1599999999999966</v>
      </c>
      <c r="F86" s="15">
        <f>+E86/C86</f>
        <v>-0.0030240030240029597</v>
      </c>
      <c r="G86" s="16">
        <v>51.46</v>
      </c>
      <c r="H86" s="17">
        <f t="shared" si="15"/>
        <v>1.2899999999999991</v>
      </c>
      <c r="I86" s="66"/>
      <c r="J86" s="80"/>
    </row>
    <row r="87" spans="1:10" ht="13.5" thickBot="1">
      <c r="A87" s="65"/>
      <c r="B87" s="55" t="s">
        <v>6</v>
      </c>
      <c r="C87" s="19">
        <v>5.13</v>
      </c>
      <c r="D87" s="19">
        <v>3.88</v>
      </c>
      <c r="E87" s="20">
        <f t="shared" si="14"/>
        <v>-1.25</v>
      </c>
      <c r="F87" s="21">
        <f>+E87/C87</f>
        <v>-0.2436647173489279</v>
      </c>
      <c r="G87" s="19">
        <v>4.44</v>
      </c>
      <c r="H87" s="23">
        <f t="shared" si="15"/>
        <v>-0.5600000000000005</v>
      </c>
      <c r="I87" s="66"/>
      <c r="J87" s="80"/>
    </row>
    <row r="88" spans="1:10" ht="13.5" thickBot="1">
      <c r="A88" s="65"/>
      <c r="B88" s="56" t="s">
        <v>10</v>
      </c>
      <c r="C88" s="24">
        <f>+C87/C85</f>
        <v>0.03375222054082505</v>
      </c>
      <c r="D88" s="24">
        <f>+D87/D85</f>
        <v>0.02545263710312254</v>
      </c>
      <c r="E88" s="24">
        <f t="shared" si="14"/>
        <v>-0.008299583437702512</v>
      </c>
      <c r="F88" s="25"/>
      <c r="G88" s="24">
        <f>+G87/G85</f>
        <v>0.030496600041211623</v>
      </c>
      <c r="H88" s="44">
        <f t="shared" si="15"/>
        <v>-0.005043962938089085</v>
      </c>
      <c r="I88" s="66"/>
      <c r="J88" s="80"/>
    </row>
    <row r="89" spans="1:10" ht="6.75" customHeight="1" thickBot="1">
      <c r="A89" s="65"/>
      <c r="B89" s="67"/>
      <c r="C89" s="67"/>
      <c r="D89" s="67"/>
      <c r="E89" s="67"/>
      <c r="F89" s="67"/>
      <c r="G89" s="67"/>
      <c r="H89" s="67"/>
      <c r="I89" s="66"/>
      <c r="J89" s="80"/>
    </row>
    <row r="90" spans="1:10" ht="13.5" thickBot="1">
      <c r="A90" s="65"/>
      <c r="B90" s="57" t="s">
        <v>17</v>
      </c>
      <c r="C90" s="93" t="s">
        <v>4</v>
      </c>
      <c r="D90" s="94"/>
      <c r="E90" s="95" t="s">
        <v>7</v>
      </c>
      <c r="F90" s="97" t="s">
        <v>21</v>
      </c>
      <c r="G90" s="94"/>
      <c r="H90" s="95" t="s">
        <v>7</v>
      </c>
      <c r="I90" s="66"/>
      <c r="J90" s="80"/>
    </row>
    <row r="91" spans="1:10" ht="13.5" thickBot="1">
      <c r="A91" s="65"/>
      <c r="B91" s="58" t="s">
        <v>18</v>
      </c>
      <c r="C91" s="50" t="s">
        <v>42</v>
      </c>
      <c r="D91" s="51" t="s">
        <v>40</v>
      </c>
      <c r="E91" s="96"/>
      <c r="F91" s="50" t="s">
        <v>42</v>
      </c>
      <c r="G91" s="51" t="s">
        <v>40</v>
      </c>
      <c r="H91" s="96"/>
      <c r="I91" s="66"/>
      <c r="J91" s="80"/>
    </row>
    <row r="92" spans="1:10" ht="12.75">
      <c r="A92" s="65"/>
      <c r="B92" s="74" t="s">
        <v>12</v>
      </c>
      <c r="C92" s="29">
        <v>38.48</v>
      </c>
      <c r="D92" s="29">
        <v>38.48</v>
      </c>
      <c r="E92" s="29">
        <f>+D92-C92</f>
        <v>0</v>
      </c>
      <c r="F92" s="29">
        <v>7.71</v>
      </c>
      <c r="G92" s="29">
        <v>7.71</v>
      </c>
      <c r="H92" s="11">
        <f>+G92-F92</f>
        <v>0</v>
      </c>
      <c r="I92" s="66"/>
      <c r="J92" s="80"/>
    </row>
    <row r="93" spans="1:10" ht="12.75">
      <c r="A93" s="65"/>
      <c r="B93" s="53" t="s">
        <v>13</v>
      </c>
      <c r="C93" s="7">
        <v>26.69</v>
      </c>
      <c r="D93" s="7">
        <v>26.33</v>
      </c>
      <c r="E93" s="13">
        <f>+D93-C93</f>
        <v>-0.360000000000003</v>
      </c>
      <c r="F93" s="7">
        <v>26.3</v>
      </c>
      <c r="G93" s="7">
        <v>25.9</v>
      </c>
      <c r="H93" s="17">
        <f>+G93-F93</f>
        <v>-0.40000000000000213</v>
      </c>
      <c r="I93" s="66"/>
      <c r="J93" s="80"/>
    </row>
    <row r="94" spans="1:10" ht="13.5" thickBot="1">
      <c r="A94" s="65"/>
      <c r="B94" s="54" t="s">
        <v>23</v>
      </c>
      <c r="C94" s="13">
        <v>21.71</v>
      </c>
      <c r="D94" s="13">
        <v>21.83</v>
      </c>
      <c r="E94" s="13">
        <f>+D94-C94</f>
        <v>0.11999999999999744</v>
      </c>
      <c r="F94" s="13">
        <v>12.6</v>
      </c>
      <c r="G94" s="13">
        <v>12.2</v>
      </c>
      <c r="H94" s="17">
        <f>+G94-F94</f>
        <v>-0.40000000000000036</v>
      </c>
      <c r="I94" s="66"/>
      <c r="J94" s="80"/>
    </row>
    <row r="95" spans="1:10" ht="13.5" thickBot="1">
      <c r="A95" s="65"/>
      <c r="B95" s="56" t="s">
        <v>19</v>
      </c>
      <c r="C95" s="32">
        <f aca="true" t="shared" si="16" ref="C95:H95">SUM(C92:C94)</f>
        <v>86.88</v>
      </c>
      <c r="D95" s="32">
        <f t="shared" si="16"/>
        <v>86.64</v>
      </c>
      <c r="E95" s="32">
        <f t="shared" si="16"/>
        <v>-0.24000000000000554</v>
      </c>
      <c r="F95" s="32">
        <f t="shared" si="16"/>
        <v>46.61</v>
      </c>
      <c r="G95" s="32">
        <f t="shared" si="16"/>
        <v>45.81</v>
      </c>
      <c r="H95" s="32">
        <f t="shared" si="16"/>
        <v>-0.8000000000000025</v>
      </c>
      <c r="I95" s="66"/>
      <c r="J95" s="80"/>
    </row>
    <row r="96" spans="1:10" ht="6.75" customHeight="1" thickBot="1">
      <c r="A96" s="65"/>
      <c r="B96" s="67"/>
      <c r="C96" s="67"/>
      <c r="D96" s="67"/>
      <c r="E96" s="67"/>
      <c r="F96" s="67"/>
      <c r="G96" s="67"/>
      <c r="H96" s="67"/>
      <c r="I96" s="66"/>
      <c r="J96" s="80"/>
    </row>
    <row r="97" spans="1:10" ht="13.5" thickBot="1">
      <c r="A97" s="65"/>
      <c r="B97" s="57" t="s">
        <v>17</v>
      </c>
      <c r="C97" s="93" t="s">
        <v>22</v>
      </c>
      <c r="D97" s="94"/>
      <c r="E97" s="95" t="s">
        <v>7</v>
      </c>
      <c r="F97" s="118" t="s">
        <v>5</v>
      </c>
      <c r="G97" s="93"/>
      <c r="H97" s="95" t="s">
        <v>7</v>
      </c>
      <c r="I97" s="66"/>
      <c r="J97" s="80"/>
    </row>
    <row r="98" spans="1:10" ht="13.5" thickBot="1">
      <c r="A98" s="65"/>
      <c r="B98" s="58" t="s">
        <v>20</v>
      </c>
      <c r="C98" s="50" t="s">
        <v>42</v>
      </c>
      <c r="D98" s="51" t="s">
        <v>40</v>
      </c>
      <c r="E98" s="96"/>
      <c r="F98" s="50" t="s">
        <v>42</v>
      </c>
      <c r="G98" s="51" t="s">
        <v>40</v>
      </c>
      <c r="H98" s="96"/>
      <c r="I98" s="66"/>
      <c r="J98" s="80"/>
    </row>
    <row r="99" spans="1:10" ht="12.75">
      <c r="A99" s="65"/>
      <c r="B99" s="74" t="s">
        <v>16</v>
      </c>
      <c r="C99" s="29">
        <v>22.68</v>
      </c>
      <c r="D99" s="29">
        <v>22.68</v>
      </c>
      <c r="E99" s="8">
        <f>+D99-C99</f>
        <v>0</v>
      </c>
      <c r="F99" s="35">
        <v>32.69</v>
      </c>
      <c r="G99" s="35">
        <v>32.74</v>
      </c>
      <c r="H99" s="47">
        <f>+G99-F99</f>
        <v>0.05000000000000426</v>
      </c>
      <c r="I99" s="66"/>
      <c r="J99" s="80"/>
    </row>
    <row r="100" spans="1:10" ht="13.5" thickBot="1">
      <c r="A100" s="65"/>
      <c r="B100" s="54" t="s">
        <v>24</v>
      </c>
      <c r="C100" s="13">
        <v>0.9</v>
      </c>
      <c r="D100" s="13">
        <v>0.9</v>
      </c>
      <c r="E100" s="14">
        <f>+D100-C100</f>
        <v>0</v>
      </c>
      <c r="F100" s="36">
        <v>30.42</v>
      </c>
      <c r="G100" s="36">
        <v>30.42</v>
      </c>
      <c r="H100" s="17">
        <f>+G100-F100</f>
        <v>0</v>
      </c>
      <c r="I100" s="66"/>
      <c r="J100" s="80"/>
    </row>
    <row r="101" spans="1:10" ht="13.5" thickBot="1">
      <c r="A101" s="65"/>
      <c r="B101" s="56" t="s">
        <v>19</v>
      </c>
      <c r="C101" s="32">
        <f>SUM(C99:C100)</f>
        <v>23.58</v>
      </c>
      <c r="D101" s="32">
        <f>SUM(D99:D100)</f>
        <v>23.58</v>
      </c>
      <c r="E101" s="32">
        <f>+D101-C101</f>
        <v>0</v>
      </c>
      <c r="F101" s="32">
        <f>SUM(F99:F100)</f>
        <v>63.11</v>
      </c>
      <c r="G101" s="39">
        <f>SUM(G99:G100)</f>
        <v>63.160000000000004</v>
      </c>
      <c r="H101" s="26">
        <f>+G101-F101</f>
        <v>0.05000000000000426</v>
      </c>
      <c r="I101" s="66"/>
      <c r="J101" s="80"/>
    </row>
    <row r="102" spans="1:10" ht="6.75" customHeight="1" thickBot="1">
      <c r="A102" s="65"/>
      <c r="B102" s="67"/>
      <c r="C102" s="67"/>
      <c r="D102" s="67"/>
      <c r="E102" s="67"/>
      <c r="F102" s="67"/>
      <c r="G102" s="67"/>
      <c r="H102" s="67"/>
      <c r="I102" s="66"/>
      <c r="J102" s="80"/>
    </row>
    <row r="103" spans="1:10" ht="13.5" thickBot="1">
      <c r="A103" s="65"/>
      <c r="B103" s="107" t="s">
        <v>38</v>
      </c>
      <c r="C103" s="108"/>
      <c r="D103" s="67"/>
      <c r="E103" s="67"/>
      <c r="F103" s="67"/>
      <c r="G103" s="98" t="s">
        <v>34</v>
      </c>
      <c r="H103" s="95" t="s">
        <v>7</v>
      </c>
      <c r="I103" s="66"/>
      <c r="J103" s="80"/>
    </row>
    <row r="104" spans="1:10" ht="13.5" thickBot="1">
      <c r="A104" s="65"/>
      <c r="B104" s="49" t="s">
        <v>2</v>
      </c>
      <c r="C104" s="50" t="s">
        <v>42</v>
      </c>
      <c r="D104" s="51" t="s">
        <v>40</v>
      </c>
      <c r="E104" s="51" t="s">
        <v>7</v>
      </c>
      <c r="F104" s="52" t="s">
        <v>11</v>
      </c>
      <c r="G104" s="99"/>
      <c r="H104" s="96"/>
      <c r="I104" s="66"/>
      <c r="J104" s="80"/>
    </row>
    <row r="105" spans="1:10" ht="12.75">
      <c r="A105" s="65"/>
      <c r="B105" s="53" t="s">
        <v>3</v>
      </c>
      <c r="C105" s="7">
        <v>3.55</v>
      </c>
      <c r="D105" s="7">
        <v>3.57</v>
      </c>
      <c r="E105" s="8">
        <f aca="true" t="shared" si="17" ref="E105:E110">+D105-C105</f>
        <v>0.020000000000000018</v>
      </c>
      <c r="F105" s="9">
        <f>+E105/C105</f>
        <v>0.005633802816901414</v>
      </c>
      <c r="G105" s="10">
        <v>3.12</v>
      </c>
      <c r="H105" s="11">
        <f aca="true" t="shared" si="18" ref="H105:H110">+D105-G105</f>
        <v>0.44999999999999973</v>
      </c>
      <c r="I105" s="66"/>
      <c r="J105" s="80"/>
    </row>
    <row r="106" spans="1:10" ht="12.75">
      <c r="A106" s="65"/>
      <c r="B106" s="54" t="s">
        <v>4</v>
      </c>
      <c r="C106" s="13">
        <v>35.31</v>
      </c>
      <c r="D106" s="13">
        <v>35.66</v>
      </c>
      <c r="E106" s="14">
        <f t="shared" si="17"/>
        <v>0.3499999999999943</v>
      </c>
      <c r="F106" s="15">
        <f>+E106/C106</f>
        <v>0.009912206173888256</v>
      </c>
      <c r="G106" s="16">
        <v>34.31</v>
      </c>
      <c r="H106" s="17">
        <f t="shared" si="18"/>
        <v>1.3499999999999943</v>
      </c>
      <c r="I106" s="66"/>
      <c r="J106" s="80"/>
    </row>
    <row r="107" spans="1:10" ht="12.75">
      <c r="A107" s="65"/>
      <c r="B107" s="54" t="s">
        <v>5</v>
      </c>
      <c r="C107" s="13">
        <v>35.62</v>
      </c>
      <c r="D107" s="13">
        <v>35.7</v>
      </c>
      <c r="E107" s="14">
        <f t="shared" si="17"/>
        <v>0.0800000000000054</v>
      </c>
      <c r="F107" s="15">
        <f>+E107/C107</f>
        <v>0.0022459292532286752</v>
      </c>
      <c r="G107" s="16">
        <v>33.42</v>
      </c>
      <c r="H107" s="17">
        <f t="shared" si="18"/>
        <v>2.280000000000001</v>
      </c>
      <c r="I107" s="66"/>
      <c r="J107" s="80"/>
    </row>
    <row r="108" spans="1:10" ht="12.75">
      <c r="A108" s="65"/>
      <c r="B108" s="54" t="s">
        <v>8</v>
      </c>
      <c r="C108" s="13">
        <v>9.92</v>
      </c>
      <c r="D108" s="13">
        <v>9.89</v>
      </c>
      <c r="E108" s="14">
        <f t="shared" si="17"/>
        <v>-0.02999999999999936</v>
      </c>
      <c r="F108" s="15">
        <f>+E108/C108</f>
        <v>-0.0030241935483870325</v>
      </c>
      <c r="G108" s="16">
        <v>9.29</v>
      </c>
      <c r="H108" s="17">
        <f t="shared" si="18"/>
        <v>0.6000000000000014</v>
      </c>
      <c r="I108" s="66"/>
      <c r="J108" s="80"/>
    </row>
    <row r="109" spans="1:10" ht="13.5" thickBot="1">
      <c r="A109" s="65"/>
      <c r="B109" s="55" t="s">
        <v>6</v>
      </c>
      <c r="C109" s="19">
        <v>2.97</v>
      </c>
      <c r="D109" s="19">
        <v>3.19</v>
      </c>
      <c r="E109" s="20">
        <f t="shared" si="17"/>
        <v>0.21999999999999975</v>
      </c>
      <c r="F109" s="21">
        <f>+E109/C109</f>
        <v>0.07407407407407399</v>
      </c>
      <c r="G109" s="19">
        <v>3.57</v>
      </c>
      <c r="H109" s="23">
        <f t="shared" si="18"/>
        <v>-0.3799999999999999</v>
      </c>
      <c r="I109" s="66"/>
      <c r="J109" s="80"/>
    </row>
    <row r="110" spans="1:10" ht="13.5" thickBot="1">
      <c r="A110" s="65"/>
      <c r="B110" s="56" t="s">
        <v>10</v>
      </c>
      <c r="C110" s="24">
        <f>+C109/C107</f>
        <v>0.08338012352610893</v>
      </c>
      <c r="D110" s="24">
        <f>+D109/D107</f>
        <v>0.08935574229691876</v>
      </c>
      <c r="E110" s="24">
        <f t="shared" si="17"/>
        <v>0.005975618770809821</v>
      </c>
      <c r="F110" s="25"/>
      <c r="G110" s="24">
        <f>+G109/G107</f>
        <v>0.10682226211849191</v>
      </c>
      <c r="H110" s="44">
        <f t="shared" si="18"/>
        <v>-0.017466519821573157</v>
      </c>
      <c r="I110" s="66"/>
      <c r="J110" s="80"/>
    </row>
    <row r="111" spans="1:10" ht="6.75" customHeight="1" thickBot="1">
      <c r="A111" s="65"/>
      <c r="B111" s="67"/>
      <c r="C111" s="67"/>
      <c r="D111" s="67"/>
      <c r="E111" s="67"/>
      <c r="F111" s="67"/>
      <c r="G111" s="67"/>
      <c r="H111" s="67"/>
      <c r="I111" s="66"/>
      <c r="J111" s="80"/>
    </row>
    <row r="112" spans="1:10" ht="13.5" thickBot="1">
      <c r="A112" s="65"/>
      <c r="B112" s="57" t="s">
        <v>17</v>
      </c>
      <c r="C112" s="93" t="s">
        <v>4</v>
      </c>
      <c r="D112" s="94"/>
      <c r="E112" s="95" t="s">
        <v>7</v>
      </c>
      <c r="F112" s="97" t="s">
        <v>21</v>
      </c>
      <c r="G112" s="94"/>
      <c r="H112" s="95" t="s">
        <v>7</v>
      </c>
      <c r="I112" s="66"/>
      <c r="J112" s="80"/>
    </row>
    <row r="113" spans="1:10" ht="13.5" thickBot="1">
      <c r="A113" s="65"/>
      <c r="B113" s="58" t="s">
        <v>18</v>
      </c>
      <c r="C113" s="50" t="s">
        <v>42</v>
      </c>
      <c r="D113" s="51" t="s">
        <v>40</v>
      </c>
      <c r="E113" s="96"/>
      <c r="F113" s="50" t="s">
        <v>42</v>
      </c>
      <c r="G113" s="51" t="s">
        <v>40</v>
      </c>
      <c r="H113" s="96"/>
      <c r="I113" s="66"/>
      <c r="J113" s="80"/>
    </row>
    <row r="114" spans="1:10" ht="12.75">
      <c r="A114" s="65"/>
      <c r="B114" s="74" t="s">
        <v>13</v>
      </c>
      <c r="C114" s="29">
        <v>6.34</v>
      </c>
      <c r="D114" s="29">
        <v>6.38</v>
      </c>
      <c r="E114" s="29">
        <f>+D114-C114</f>
        <v>0.040000000000000036</v>
      </c>
      <c r="F114" s="29">
        <v>5.85</v>
      </c>
      <c r="G114" s="29">
        <v>5.9</v>
      </c>
      <c r="H114" s="11">
        <f>+G114-F114</f>
        <v>0.05000000000000071</v>
      </c>
      <c r="I114" s="66"/>
      <c r="J114" s="80"/>
    </row>
    <row r="115" spans="1:10" ht="12.75">
      <c r="A115" s="65"/>
      <c r="B115" s="53" t="s">
        <v>23</v>
      </c>
      <c r="C115" s="7">
        <v>5.29</v>
      </c>
      <c r="D115" s="7">
        <v>5.37</v>
      </c>
      <c r="E115" s="13">
        <f>+D115-C115</f>
        <v>0.08000000000000007</v>
      </c>
      <c r="F115" s="7">
        <v>2.28</v>
      </c>
      <c r="G115" s="7">
        <v>2.15</v>
      </c>
      <c r="H115" s="17">
        <f>+G115-F115</f>
        <v>-0.1299999999999999</v>
      </c>
      <c r="I115" s="66"/>
      <c r="J115" s="80"/>
    </row>
    <row r="116" spans="1:10" ht="13.5" thickBot="1">
      <c r="A116" s="65"/>
      <c r="B116" s="54" t="s">
        <v>16</v>
      </c>
      <c r="C116" s="13">
        <v>2.45</v>
      </c>
      <c r="D116" s="13">
        <v>2.45</v>
      </c>
      <c r="E116" s="13">
        <f>+D116-C116</f>
        <v>0</v>
      </c>
      <c r="F116" s="13">
        <v>0.25</v>
      </c>
      <c r="G116" s="13">
        <v>0.25</v>
      </c>
      <c r="H116" s="17">
        <f>+G116-F116</f>
        <v>0</v>
      </c>
      <c r="I116" s="66"/>
      <c r="J116" s="80"/>
    </row>
    <row r="117" spans="1:10" ht="13.5" thickBot="1">
      <c r="A117" s="65"/>
      <c r="B117" s="56" t="s">
        <v>19</v>
      </c>
      <c r="C117" s="32">
        <f aca="true" t="shared" si="19" ref="C117:H117">SUM(C114:C116)</f>
        <v>14.079999999999998</v>
      </c>
      <c r="D117" s="32">
        <f t="shared" si="19"/>
        <v>14.2</v>
      </c>
      <c r="E117" s="32">
        <f t="shared" si="19"/>
        <v>0.1200000000000001</v>
      </c>
      <c r="F117" s="32">
        <f t="shared" si="19"/>
        <v>8.379999999999999</v>
      </c>
      <c r="G117" s="32">
        <f t="shared" si="19"/>
        <v>8.3</v>
      </c>
      <c r="H117" s="32">
        <f t="shared" si="19"/>
        <v>-0.07999999999999918</v>
      </c>
      <c r="I117" s="66"/>
      <c r="J117" s="80"/>
    </row>
    <row r="118" spans="1:10" ht="6" customHeight="1" thickBot="1">
      <c r="A118" s="65"/>
      <c r="B118" s="67"/>
      <c r="C118" s="67"/>
      <c r="D118" s="67"/>
      <c r="E118" s="67"/>
      <c r="F118" s="67"/>
      <c r="G118" s="67"/>
      <c r="H118" s="67"/>
      <c r="I118" s="66"/>
      <c r="J118" s="80"/>
    </row>
    <row r="119" spans="1:10" ht="13.5" thickBot="1">
      <c r="A119" s="65"/>
      <c r="B119" s="57" t="s">
        <v>17</v>
      </c>
      <c r="C119" s="93" t="s">
        <v>22</v>
      </c>
      <c r="D119" s="94"/>
      <c r="E119" s="95" t="s">
        <v>7</v>
      </c>
      <c r="F119" s="118" t="s">
        <v>5</v>
      </c>
      <c r="G119" s="93"/>
      <c r="H119" s="95" t="s">
        <v>7</v>
      </c>
      <c r="I119" s="66"/>
      <c r="J119" s="80"/>
    </row>
    <row r="120" spans="1:10" ht="13.5" thickBot="1">
      <c r="A120" s="65"/>
      <c r="B120" s="58" t="s">
        <v>20</v>
      </c>
      <c r="C120" s="50" t="s">
        <v>42</v>
      </c>
      <c r="D120" s="51" t="s">
        <v>40</v>
      </c>
      <c r="E120" s="96"/>
      <c r="F120" s="50" t="s">
        <v>42</v>
      </c>
      <c r="G120" s="51" t="s">
        <v>40</v>
      </c>
      <c r="H120" s="96"/>
      <c r="I120" s="66"/>
      <c r="J120" s="80"/>
    </row>
    <row r="121" spans="1:10" ht="12.75">
      <c r="A121" s="65"/>
      <c r="B121" s="74" t="s">
        <v>24</v>
      </c>
      <c r="C121" s="59">
        <v>1.7</v>
      </c>
      <c r="D121" s="59">
        <v>1.7</v>
      </c>
      <c r="E121" s="60">
        <f>+D121-C121</f>
        <v>0</v>
      </c>
      <c r="F121" s="61">
        <v>8.34</v>
      </c>
      <c r="G121" s="61">
        <v>8.34</v>
      </c>
      <c r="H121" s="47">
        <f>+G121-F121</f>
        <v>0</v>
      </c>
      <c r="I121" s="66"/>
      <c r="J121" s="80"/>
    </row>
    <row r="122" spans="1:10" ht="12.75">
      <c r="A122" s="65"/>
      <c r="B122" s="53" t="s">
        <v>39</v>
      </c>
      <c r="C122" s="13">
        <v>1.9</v>
      </c>
      <c r="D122" s="13">
        <v>1.8</v>
      </c>
      <c r="E122" s="14">
        <f>+D122-C122</f>
        <v>-0.09999999999999987</v>
      </c>
      <c r="F122" s="36">
        <v>2.99</v>
      </c>
      <c r="G122" s="36">
        <v>3</v>
      </c>
      <c r="H122" s="17">
        <f>+G122-F122</f>
        <v>0.009999999999999787</v>
      </c>
      <c r="I122" s="66"/>
      <c r="J122" s="80"/>
    </row>
    <row r="123" spans="1:10" ht="13.5" thickBot="1">
      <c r="A123" s="65"/>
      <c r="B123" s="54" t="s">
        <v>27</v>
      </c>
      <c r="C123" s="13">
        <v>0.05</v>
      </c>
      <c r="D123" s="13">
        <v>0.05</v>
      </c>
      <c r="E123" s="14">
        <f>+D123-C123</f>
        <v>0</v>
      </c>
      <c r="F123" s="36">
        <v>0.06</v>
      </c>
      <c r="G123" s="36">
        <v>0.06</v>
      </c>
      <c r="H123" s="17">
        <f>+G123-F123</f>
        <v>0</v>
      </c>
      <c r="I123" s="66"/>
      <c r="J123" s="80"/>
    </row>
    <row r="124" spans="1:10" ht="13.5" thickBot="1">
      <c r="A124" s="65"/>
      <c r="B124" s="56" t="s">
        <v>19</v>
      </c>
      <c r="C124" s="32">
        <f>SUM(C121:C123)</f>
        <v>3.6499999999999995</v>
      </c>
      <c r="D124" s="32">
        <f>SUM(D121:D123)</f>
        <v>3.55</v>
      </c>
      <c r="E124" s="32">
        <f>+D124-C124</f>
        <v>-0.09999999999999964</v>
      </c>
      <c r="F124" s="32">
        <f>SUM(F121:F123)</f>
        <v>11.39</v>
      </c>
      <c r="G124" s="39">
        <f>SUM(G121:G123)</f>
        <v>11.4</v>
      </c>
      <c r="H124" s="26">
        <f>+G124-F124</f>
        <v>0.009999999999999787</v>
      </c>
      <c r="I124" s="66"/>
      <c r="J124" s="80"/>
    </row>
    <row r="125" spans="1:10" ht="12.75">
      <c r="A125" s="65"/>
      <c r="B125" s="67"/>
      <c r="C125" s="67"/>
      <c r="D125" s="67"/>
      <c r="E125" s="67"/>
      <c r="F125" s="67"/>
      <c r="G125" s="67"/>
      <c r="H125" s="67"/>
      <c r="I125" s="66"/>
      <c r="J125" s="80"/>
    </row>
    <row r="126" spans="1:10" ht="12.75">
      <c r="A126" s="65"/>
      <c r="B126" s="67"/>
      <c r="C126" s="67"/>
      <c r="D126" s="67"/>
      <c r="E126" s="67"/>
      <c r="F126" s="67"/>
      <c r="G126" s="67"/>
      <c r="H126" s="67"/>
      <c r="I126" s="66"/>
      <c r="J126" s="80"/>
    </row>
    <row r="127" spans="1:10" ht="13.5" thickBot="1">
      <c r="A127" s="68"/>
      <c r="B127" s="69"/>
      <c r="C127" s="69"/>
      <c r="D127" s="69"/>
      <c r="E127" s="69"/>
      <c r="F127" s="69"/>
      <c r="G127" s="69"/>
      <c r="H127" s="69"/>
      <c r="I127" s="70"/>
      <c r="J127" s="80"/>
    </row>
    <row r="128" spans="1:10" ht="13.5" thickTop="1">
      <c r="A128" s="80"/>
      <c r="B128" s="81"/>
      <c r="C128" s="81"/>
      <c r="D128" s="81"/>
      <c r="E128" s="81"/>
      <c r="F128" s="81"/>
      <c r="G128" s="81"/>
      <c r="H128" s="81"/>
      <c r="I128" s="80"/>
      <c r="J128" s="80"/>
    </row>
  </sheetData>
  <mergeCells count="54">
    <mergeCell ref="C12:D12"/>
    <mergeCell ref="F12:G12"/>
    <mergeCell ref="C46:D46"/>
    <mergeCell ref="C66:D66"/>
    <mergeCell ref="E66:E67"/>
    <mergeCell ref="F66:G66"/>
    <mergeCell ref="G56:G57"/>
    <mergeCell ref="C21:D21"/>
    <mergeCell ref="G81:G82"/>
    <mergeCell ref="H81:H82"/>
    <mergeCell ref="B1:H1"/>
    <mergeCell ref="B2:H2"/>
    <mergeCell ref="C40:D40"/>
    <mergeCell ref="E12:E13"/>
    <mergeCell ref="H12:H13"/>
    <mergeCell ref="E21:E22"/>
    <mergeCell ref="F21:G21"/>
    <mergeCell ref="B81:C81"/>
    <mergeCell ref="H46:H47"/>
    <mergeCell ref="E40:E41"/>
    <mergeCell ref="H40:H41"/>
    <mergeCell ref="H56:H57"/>
    <mergeCell ref="F40:G40"/>
    <mergeCell ref="F46:G46"/>
    <mergeCell ref="E46:E47"/>
    <mergeCell ref="G3:G4"/>
    <mergeCell ref="H3:H4"/>
    <mergeCell ref="G31:G32"/>
    <mergeCell ref="H31:H32"/>
    <mergeCell ref="H21:H22"/>
    <mergeCell ref="H66:H67"/>
    <mergeCell ref="C73:D73"/>
    <mergeCell ref="E73:E74"/>
    <mergeCell ref="F73:G73"/>
    <mergeCell ref="H73:H74"/>
    <mergeCell ref="C90:D90"/>
    <mergeCell ref="E90:E91"/>
    <mergeCell ref="F90:G90"/>
    <mergeCell ref="H90:H91"/>
    <mergeCell ref="C97:D97"/>
    <mergeCell ref="E97:E98"/>
    <mergeCell ref="F97:G97"/>
    <mergeCell ref="H97:H98"/>
    <mergeCell ref="B103:C103"/>
    <mergeCell ref="G103:G104"/>
    <mergeCell ref="H103:H104"/>
    <mergeCell ref="C112:D112"/>
    <mergeCell ref="E112:E113"/>
    <mergeCell ref="F112:G112"/>
    <mergeCell ref="H112:H113"/>
    <mergeCell ref="C119:D119"/>
    <mergeCell ref="E119:E120"/>
    <mergeCell ref="F119:G119"/>
    <mergeCell ref="H119:H120"/>
  </mergeCells>
  <printOptions/>
  <pageMargins left="0.75" right="0.75" top="0.57" bottom="0.69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B3" sqref="B3"/>
    </sheetView>
  </sheetViews>
  <sheetFormatPr defaultColWidth="11.421875" defaultRowHeight="12.75" zeroHeight="1"/>
  <cols>
    <col min="1" max="1" width="8.7109375" style="0" customWidth="1"/>
    <col min="2" max="2" width="15.140625" style="2" bestFit="1" customWidth="1"/>
    <col min="3" max="4" width="11.7109375" style="2" customWidth="1"/>
    <col min="5" max="5" width="12.7109375" style="2" customWidth="1"/>
    <col min="6" max="7" width="11.7109375" style="2" customWidth="1"/>
    <col min="8" max="8" width="12.7109375" style="2" customWidth="1"/>
    <col min="9" max="9" width="8.7109375" style="0" customWidth="1"/>
    <col min="11" max="16384" width="0" style="0" hidden="1" customWidth="1"/>
  </cols>
  <sheetData>
    <row r="1" spans="1:10" ht="14.25" thickTop="1">
      <c r="A1" s="63"/>
      <c r="B1" s="100" t="s">
        <v>0</v>
      </c>
      <c r="C1" s="101"/>
      <c r="D1" s="101"/>
      <c r="E1" s="101"/>
      <c r="F1" s="101"/>
      <c r="G1" s="101"/>
      <c r="H1" s="101"/>
      <c r="I1" s="64"/>
      <c r="J1" s="80"/>
    </row>
    <row r="2" spans="1:10" ht="13.5" thickBot="1">
      <c r="A2" s="65"/>
      <c r="B2" s="102">
        <v>39094</v>
      </c>
      <c r="C2" s="103"/>
      <c r="D2" s="103"/>
      <c r="E2" s="103"/>
      <c r="F2" s="103"/>
      <c r="G2" s="103"/>
      <c r="H2" s="103"/>
      <c r="I2" s="66"/>
      <c r="J2" s="80"/>
    </row>
    <row r="3" spans="1:10" ht="13.5" thickBot="1">
      <c r="A3" s="65"/>
      <c r="B3" s="1" t="s">
        <v>1</v>
      </c>
      <c r="C3" s="67"/>
      <c r="D3" s="67"/>
      <c r="E3" s="67"/>
      <c r="F3" s="67"/>
      <c r="G3" s="113" t="s">
        <v>34</v>
      </c>
      <c r="H3" s="104" t="s">
        <v>7</v>
      </c>
      <c r="I3" s="66"/>
      <c r="J3" s="80"/>
    </row>
    <row r="4" spans="1:10" ht="13.5" thickBot="1">
      <c r="A4" s="65"/>
      <c r="B4" s="3" t="s">
        <v>2</v>
      </c>
      <c r="C4" s="4" t="s">
        <v>40</v>
      </c>
      <c r="D4" s="4" t="s">
        <v>41</v>
      </c>
      <c r="E4" s="4" t="s">
        <v>7</v>
      </c>
      <c r="F4" s="5" t="s">
        <v>11</v>
      </c>
      <c r="G4" s="114"/>
      <c r="H4" s="105"/>
      <c r="I4" s="66"/>
      <c r="J4" s="80"/>
    </row>
    <row r="5" spans="1:10" ht="12.75">
      <c r="A5" s="65"/>
      <c r="B5" s="6" t="s">
        <v>3</v>
      </c>
      <c r="C5" s="7">
        <v>147.37</v>
      </c>
      <c r="D5" s="7">
        <v>147.42</v>
      </c>
      <c r="E5" s="8">
        <f aca="true" t="shared" si="0" ref="E5:E10">+D5-C5</f>
        <v>0.04999999999998295</v>
      </c>
      <c r="F5" s="9">
        <f>+E5/C5</f>
        <v>0.0003392820791204651</v>
      </c>
      <c r="G5" s="10">
        <v>150.12</v>
      </c>
      <c r="H5" s="11">
        <f>+D5-G5</f>
        <v>-2.700000000000017</v>
      </c>
      <c r="I5" s="66"/>
      <c r="J5" s="82"/>
    </row>
    <row r="6" spans="1:10" ht="12.75">
      <c r="A6" s="65"/>
      <c r="B6" s="12" t="s">
        <v>4</v>
      </c>
      <c r="C6" s="13">
        <v>588.56</v>
      </c>
      <c r="D6" s="13">
        <v>590.75</v>
      </c>
      <c r="E6" s="14">
        <f t="shared" si="0"/>
        <v>2.1900000000000546</v>
      </c>
      <c r="F6" s="15">
        <f>+E6/C6</f>
        <v>0.0037209460377872344</v>
      </c>
      <c r="G6" s="16">
        <v>616.43</v>
      </c>
      <c r="H6" s="17">
        <f>+D6-G6</f>
        <v>-25.67999999999995</v>
      </c>
      <c r="I6" s="66"/>
      <c r="J6" s="80"/>
    </row>
    <row r="7" spans="1:10" ht="12.75">
      <c r="A7" s="65"/>
      <c r="B7" s="12" t="s">
        <v>9</v>
      </c>
      <c r="C7" s="13">
        <v>615.2</v>
      </c>
      <c r="D7" s="13">
        <v>616.35</v>
      </c>
      <c r="E7" s="14">
        <f t="shared" si="0"/>
        <v>1.1499999999999773</v>
      </c>
      <c r="F7" s="15">
        <f>+E7/C7</f>
        <v>0.0018693107932379342</v>
      </c>
      <c r="G7" s="16">
        <v>621.84</v>
      </c>
      <c r="H7" s="17">
        <f>+D7-G7</f>
        <v>-5.490000000000009</v>
      </c>
      <c r="I7" s="66"/>
      <c r="J7" s="80"/>
    </row>
    <row r="8" spans="1:10" ht="12.75">
      <c r="A8" s="65"/>
      <c r="B8" s="12" t="s">
        <v>8</v>
      </c>
      <c r="C8" s="13">
        <v>109.43</v>
      </c>
      <c r="D8" s="13">
        <v>108.88</v>
      </c>
      <c r="E8" s="14">
        <f t="shared" si="0"/>
        <v>-0.5500000000000114</v>
      </c>
      <c r="F8" s="15">
        <f>+E8/C8</f>
        <v>-0.005026044046422474</v>
      </c>
      <c r="G8" s="16">
        <v>110.29</v>
      </c>
      <c r="H8" s="17">
        <f>+D8-G8</f>
        <v>-1.4100000000000108</v>
      </c>
      <c r="I8" s="66"/>
      <c r="J8" s="80"/>
    </row>
    <row r="9" spans="1:10" ht="13.5" thickBot="1">
      <c r="A9" s="65"/>
      <c r="B9" s="18" t="s">
        <v>6</v>
      </c>
      <c r="C9" s="19">
        <v>120.74</v>
      </c>
      <c r="D9" s="19">
        <v>121.83</v>
      </c>
      <c r="E9" s="20">
        <f t="shared" si="0"/>
        <v>1.0900000000000034</v>
      </c>
      <c r="F9" s="21">
        <f>+E9/C9</f>
        <v>0.009027662746397247</v>
      </c>
      <c r="G9" s="19">
        <v>144.7</v>
      </c>
      <c r="H9" s="23">
        <f>+D9-G9</f>
        <v>-22.86999999999999</v>
      </c>
      <c r="I9" s="66"/>
      <c r="J9" s="80"/>
    </row>
    <row r="10" spans="1:10" ht="13.5" thickBot="1">
      <c r="A10" s="65"/>
      <c r="B10" s="79" t="s">
        <v>10</v>
      </c>
      <c r="C10" s="24">
        <f>+C9/C7</f>
        <v>0.19626137841352403</v>
      </c>
      <c r="D10" s="24">
        <f>+D9/D7</f>
        <v>0.19766366512533462</v>
      </c>
      <c r="E10" s="24">
        <f t="shared" si="0"/>
        <v>0.0014022867118105853</v>
      </c>
      <c r="F10" s="25"/>
      <c r="G10" s="24">
        <f>+G9/G7</f>
        <v>0.23269651357262316</v>
      </c>
      <c r="H10" s="26"/>
      <c r="I10" s="66"/>
      <c r="J10" s="80"/>
    </row>
    <row r="11" spans="1:10" ht="6.75" customHeight="1" thickBot="1">
      <c r="A11" s="65"/>
      <c r="B11" s="67"/>
      <c r="C11" s="67"/>
      <c r="D11" s="67"/>
      <c r="E11" s="67"/>
      <c r="F11" s="67"/>
      <c r="G11" s="67"/>
      <c r="H11" s="67"/>
      <c r="I11" s="66"/>
      <c r="J11" s="80"/>
    </row>
    <row r="12" spans="1:10" ht="13.5" thickBot="1">
      <c r="A12" s="65"/>
      <c r="B12" s="27" t="s">
        <v>17</v>
      </c>
      <c r="C12" s="88" t="s">
        <v>4</v>
      </c>
      <c r="D12" s="89"/>
      <c r="E12" s="104" t="s">
        <v>7</v>
      </c>
      <c r="F12" s="90" t="s">
        <v>21</v>
      </c>
      <c r="G12" s="89"/>
      <c r="H12" s="104" t="s">
        <v>7</v>
      </c>
      <c r="I12" s="66"/>
      <c r="J12" s="80"/>
    </row>
    <row r="13" spans="1:10" ht="13.5" thickBot="1">
      <c r="A13" s="65"/>
      <c r="B13" s="28" t="s">
        <v>18</v>
      </c>
      <c r="C13" s="4" t="s">
        <v>40</v>
      </c>
      <c r="D13" s="4" t="s">
        <v>41</v>
      </c>
      <c r="E13" s="105"/>
      <c r="F13" s="4" t="s">
        <v>40</v>
      </c>
      <c r="G13" s="4" t="s">
        <v>41</v>
      </c>
      <c r="H13" s="105"/>
      <c r="I13" s="66"/>
      <c r="J13" s="80"/>
    </row>
    <row r="14" spans="1:10" ht="12.75">
      <c r="A14" s="65"/>
      <c r="B14" s="71" t="s">
        <v>12</v>
      </c>
      <c r="C14" s="29">
        <f>+'Dic-06'!D14</f>
        <v>49.32</v>
      </c>
      <c r="D14" s="29">
        <v>49.32</v>
      </c>
      <c r="E14" s="29">
        <f aca="true" t="shared" si="1" ref="E14:E19">+D14-C14</f>
        <v>0</v>
      </c>
      <c r="F14" s="59">
        <f>+'Dic-06'!G14</f>
        <v>24.49</v>
      </c>
      <c r="G14" s="29">
        <v>23.81</v>
      </c>
      <c r="H14" s="11">
        <f aca="true" t="shared" si="2" ref="H14:H19">+G14-F14</f>
        <v>-0.6799999999999997</v>
      </c>
      <c r="I14" s="66"/>
      <c r="J14" s="80"/>
    </row>
    <row r="15" spans="1:10" ht="12.75">
      <c r="A15" s="65"/>
      <c r="B15" s="12" t="s">
        <v>13</v>
      </c>
      <c r="C15" s="13">
        <f>+'Dic-06'!D15</f>
        <v>14.2</v>
      </c>
      <c r="D15" s="13">
        <v>14.2</v>
      </c>
      <c r="E15" s="13">
        <f t="shared" si="1"/>
        <v>0</v>
      </c>
      <c r="F15" s="13">
        <f>+'Dic-06'!G15</f>
        <v>9.5</v>
      </c>
      <c r="G15" s="13">
        <v>9.5</v>
      </c>
      <c r="H15" s="17">
        <f t="shared" si="2"/>
        <v>0</v>
      </c>
      <c r="I15" s="66"/>
      <c r="J15" s="80"/>
    </row>
    <row r="16" spans="1:10" ht="12.75">
      <c r="A16" s="65"/>
      <c r="B16" s="72" t="s">
        <v>14</v>
      </c>
      <c r="C16" s="13">
        <f>+'Dic-06'!D16</f>
        <v>10.5</v>
      </c>
      <c r="D16" s="13">
        <v>10.5</v>
      </c>
      <c r="E16" s="13">
        <f t="shared" si="1"/>
        <v>0</v>
      </c>
      <c r="F16" s="13">
        <f>+'Dic-06'!G16</f>
        <v>10.5</v>
      </c>
      <c r="G16" s="13">
        <v>10.5</v>
      </c>
      <c r="H16" s="17">
        <f t="shared" si="2"/>
        <v>0</v>
      </c>
      <c r="I16" s="66"/>
      <c r="J16" s="80"/>
    </row>
    <row r="17" spans="1:10" ht="12.75">
      <c r="A17" s="65"/>
      <c r="B17" s="12" t="s">
        <v>15</v>
      </c>
      <c r="C17" s="13">
        <f>+'Dic-06'!D17</f>
        <v>27.3</v>
      </c>
      <c r="D17" s="13">
        <v>27.3</v>
      </c>
      <c r="E17" s="13">
        <f t="shared" si="1"/>
        <v>0</v>
      </c>
      <c r="F17" s="13">
        <f>+'Dic-06'!G17</f>
        <v>20.5</v>
      </c>
      <c r="G17" s="13">
        <v>20.5</v>
      </c>
      <c r="H17" s="17">
        <f t="shared" si="2"/>
        <v>0</v>
      </c>
      <c r="I17" s="66"/>
      <c r="J17" s="80"/>
    </row>
    <row r="18" spans="1:10" ht="13.5" thickBot="1">
      <c r="A18" s="65"/>
      <c r="B18" s="73" t="s">
        <v>16</v>
      </c>
      <c r="C18" s="30">
        <f>+'Dic-06'!D18</f>
        <v>117.24</v>
      </c>
      <c r="D18" s="30">
        <v>117.93</v>
      </c>
      <c r="E18" s="30">
        <f t="shared" si="1"/>
        <v>0.6900000000000119</v>
      </c>
      <c r="F18" s="13">
        <f>+'Dic-06'!G18</f>
        <v>16</v>
      </c>
      <c r="G18" s="30">
        <v>15.5</v>
      </c>
      <c r="H18" s="31">
        <f t="shared" si="2"/>
        <v>-0.5</v>
      </c>
      <c r="I18" s="66"/>
      <c r="J18" s="80"/>
    </row>
    <row r="19" spans="1:10" ht="13.5" thickBot="1">
      <c r="A19" s="65"/>
      <c r="B19" s="79" t="s">
        <v>19</v>
      </c>
      <c r="C19" s="32">
        <f>SUM(C14:C18)</f>
        <v>218.56</v>
      </c>
      <c r="D19" s="32">
        <f>SUM(D14:D18)</f>
        <v>219.25</v>
      </c>
      <c r="E19" s="32">
        <f t="shared" si="1"/>
        <v>0.6899999999999977</v>
      </c>
      <c r="F19" s="32">
        <f>SUM(F14:F18)</f>
        <v>80.99</v>
      </c>
      <c r="G19" s="32">
        <f>SUM(G14:G18)</f>
        <v>79.81</v>
      </c>
      <c r="H19" s="26">
        <f t="shared" si="2"/>
        <v>-1.1799999999999926</v>
      </c>
      <c r="I19" s="66"/>
      <c r="J19" s="80"/>
    </row>
    <row r="20" spans="1:10" ht="6.75" customHeight="1" thickBot="1">
      <c r="A20" s="65"/>
      <c r="B20" s="67"/>
      <c r="C20" s="67"/>
      <c r="D20" s="67"/>
      <c r="E20" s="67"/>
      <c r="F20" s="67"/>
      <c r="G20" s="67"/>
      <c r="H20" s="67"/>
      <c r="I20" s="66"/>
      <c r="J20" s="80"/>
    </row>
    <row r="21" spans="1:10" ht="13.5" thickBot="1">
      <c r="A21" s="65"/>
      <c r="B21" s="33" t="s">
        <v>17</v>
      </c>
      <c r="C21" s="90" t="s">
        <v>22</v>
      </c>
      <c r="D21" s="89"/>
      <c r="E21" s="104" t="s">
        <v>7</v>
      </c>
      <c r="F21" s="106" t="s">
        <v>5</v>
      </c>
      <c r="G21" s="88"/>
      <c r="H21" s="104" t="s">
        <v>7</v>
      </c>
      <c r="I21" s="66"/>
      <c r="J21" s="80"/>
    </row>
    <row r="22" spans="1:10" ht="13.5" thickBot="1">
      <c r="A22" s="65"/>
      <c r="B22" s="34" t="s">
        <v>20</v>
      </c>
      <c r="C22" s="4" t="s">
        <v>40</v>
      </c>
      <c r="D22" s="4" t="s">
        <v>41</v>
      </c>
      <c r="E22" s="105"/>
      <c r="F22" s="4" t="s">
        <v>40</v>
      </c>
      <c r="G22" s="4" t="s">
        <v>41</v>
      </c>
      <c r="H22" s="105"/>
      <c r="I22" s="66"/>
      <c r="J22" s="80"/>
    </row>
    <row r="23" spans="1:10" ht="12.75">
      <c r="A23" s="65"/>
      <c r="B23" s="71" t="s">
        <v>23</v>
      </c>
      <c r="C23" s="29">
        <f>+'Dic-06'!D23</f>
        <v>7.5</v>
      </c>
      <c r="D23" s="29">
        <v>7.5</v>
      </c>
      <c r="E23" s="29">
        <f aca="true" t="shared" si="3" ref="E23:E29">+D23-C23</f>
        <v>0</v>
      </c>
      <c r="F23" s="29">
        <f>+'Dic-06'!G23</f>
        <v>10.4</v>
      </c>
      <c r="G23" s="35">
        <v>10.4</v>
      </c>
      <c r="H23" s="11">
        <f aca="true" t="shared" si="4" ref="H23:H29">+G23-F23</f>
        <v>0</v>
      </c>
      <c r="I23" s="66"/>
      <c r="J23" s="80"/>
    </row>
    <row r="24" spans="1:10" ht="12.75">
      <c r="A24" s="65"/>
      <c r="B24" s="12" t="s">
        <v>24</v>
      </c>
      <c r="C24" s="13">
        <f>+'Dic-06'!D24</f>
        <v>0.7</v>
      </c>
      <c r="D24" s="13">
        <v>0.7</v>
      </c>
      <c r="E24" s="13">
        <f t="shared" si="3"/>
        <v>0</v>
      </c>
      <c r="F24" s="13">
        <f>+'Dic-06'!G24</f>
        <v>101</v>
      </c>
      <c r="G24" s="36">
        <v>101</v>
      </c>
      <c r="H24" s="17">
        <f t="shared" si="4"/>
        <v>0</v>
      </c>
      <c r="I24" s="66"/>
      <c r="J24" s="80"/>
    </row>
    <row r="25" spans="1:10" ht="12.75">
      <c r="A25" s="65"/>
      <c r="B25" s="72" t="s">
        <v>25</v>
      </c>
      <c r="C25" s="13">
        <f>+'Dic-06'!D25</f>
        <v>10.48</v>
      </c>
      <c r="D25" s="13">
        <v>9.98</v>
      </c>
      <c r="E25" s="13">
        <f t="shared" si="3"/>
        <v>-0.5</v>
      </c>
      <c r="F25" s="13">
        <f>+'Dic-06'!G25</f>
        <v>29.59</v>
      </c>
      <c r="G25" s="36">
        <v>29.44</v>
      </c>
      <c r="H25" s="17">
        <f t="shared" si="4"/>
        <v>-0.14999999999999858</v>
      </c>
      <c r="I25" s="66"/>
      <c r="J25" s="80"/>
    </row>
    <row r="26" spans="1:10" ht="12.75">
      <c r="A26" s="65"/>
      <c r="B26" s="12" t="s">
        <v>26</v>
      </c>
      <c r="C26" s="13">
        <f>+'Dic-06'!D26</f>
        <v>16.4</v>
      </c>
      <c r="D26" s="13">
        <v>16.4</v>
      </c>
      <c r="E26" s="13">
        <f t="shared" si="3"/>
        <v>0</v>
      </c>
      <c r="F26" s="13">
        <f>+'Dic-06'!G26</f>
        <v>34.98</v>
      </c>
      <c r="G26" s="36">
        <v>34.98</v>
      </c>
      <c r="H26" s="17">
        <f t="shared" si="4"/>
        <v>0</v>
      </c>
      <c r="I26" s="66"/>
      <c r="J26" s="80"/>
    </row>
    <row r="27" spans="1:10" ht="12.75">
      <c r="A27" s="65"/>
      <c r="B27" s="18" t="s">
        <v>27</v>
      </c>
      <c r="C27" s="13">
        <f>+'Dic-06'!D27</f>
        <v>0.6</v>
      </c>
      <c r="D27" s="19">
        <v>0.2</v>
      </c>
      <c r="E27" s="13">
        <f t="shared" si="3"/>
        <v>-0.39999999999999997</v>
      </c>
      <c r="F27" s="13">
        <f>+'Dic-06'!G27</f>
        <v>22</v>
      </c>
      <c r="G27" s="37">
        <v>21.9</v>
      </c>
      <c r="H27" s="17">
        <f t="shared" si="4"/>
        <v>-0.10000000000000142</v>
      </c>
      <c r="I27" s="66"/>
      <c r="J27" s="80"/>
    </row>
    <row r="28" spans="1:10" ht="13.5" thickBot="1">
      <c r="A28" s="65"/>
      <c r="B28" s="73" t="s">
        <v>28</v>
      </c>
      <c r="C28" s="30">
        <f>+'Dic-06'!D28</f>
        <v>10.05</v>
      </c>
      <c r="D28" s="30">
        <v>10.05</v>
      </c>
      <c r="E28" s="19">
        <f t="shared" si="3"/>
        <v>0</v>
      </c>
      <c r="F28" s="30">
        <f>+'Dic-06'!G28</f>
        <v>10.02</v>
      </c>
      <c r="G28" s="38">
        <v>10.02</v>
      </c>
      <c r="H28" s="23">
        <f t="shared" si="4"/>
        <v>0</v>
      </c>
      <c r="I28" s="66"/>
      <c r="J28" s="80"/>
    </row>
    <row r="29" spans="1:10" ht="13.5" thickBot="1">
      <c r="A29" s="65"/>
      <c r="B29" s="79" t="s">
        <v>19</v>
      </c>
      <c r="C29" s="32">
        <f>SUM(C23:C28)</f>
        <v>45.730000000000004</v>
      </c>
      <c r="D29" s="32">
        <f>SUM(D23:D28)</f>
        <v>44.83</v>
      </c>
      <c r="E29" s="32">
        <f t="shared" si="3"/>
        <v>-0.9000000000000057</v>
      </c>
      <c r="F29" s="39">
        <f>SUM(F23:F28)</f>
        <v>207.99</v>
      </c>
      <c r="G29" s="32">
        <f>SUM(G23:G28)</f>
        <v>207.74</v>
      </c>
      <c r="H29" s="26">
        <f t="shared" si="4"/>
        <v>-0.25</v>
      </c>
      <c r="I29" s="66"/>
      <c r="J29" s="80"/>
    </row>
    <row r="30" spans="1:10" ht="13.5" customHeight="1" thickBot="1">
      <c r="A30" s="65"/>
      <c r="B30" s="67"/>
      <c r="C30" s="67"/>
      <c r="D30" s="67"/>
      <c r="E30" s="67"/>
      <c r="F30" s="67"/>
      <c r="G30" s="67"/>
      <c r="H30" s="67"/>
      <c r="I30" s="66"/>
      <c r="J30" s="80"/>
    </row>
    <row r="31" spans="1:10" ht="13.5" thickBot="1">
      <c r="A31" s="65"/>
      <c r="B31" s="40" t="s">
        <v>29</v>
      </c>
      <c r="C31" s="67"/>
      <c r="D31" s="67"/>
      <c r="E31" s="67"/>
      <c r="F31" s="67"/>
      <c r="G31" s="115" t="s">
        <v>34</v>
      </c>
      <c r="H31" s="109" t="s">
        <v>7</v>
      </c>
      <c r="I31" s="66"/>
      <c r="J31" s="80"/>
    </row>
    <row r="32" spans="1:10" ht="13.5" thickBot="1">
      <c r="A32" s="65"/>
      <c r="B32" s="41" t="s">
        <v>2</v>
      </c>
      <c r="C32" s="42" t="s">
        <v>40</v>
      </c>
      <c r="D32" s="42" t="s">
        <v>41</v>
      </c>
      <c r="E32" s="42" t="s">
        <v>7</v>
      </c>
      <c r="F32" s="43" t="s">
        <v>11</v>
      </c>
      <c r="G32" s="116"/>
      <c r="H32" s="117"/>
      <c r="I32" s="66"/>
      <c r="J32" s="80"/>
    </row>
    <row r="33" spans="1:10" ht="12.75">
      <c r="A33" s="65"/>
      <c r="B33" s="6" t="s">
        <v>3</v>
      </c>
      <c r="C33" s="7">
        <f>+'Dic-06'!D33</f>
        <v>125.62</v>
      </c>
      <c r="D33" s="7">
        <v>124.99</v>
      </c>
      <c r="E33" s="8">
        <f aca="true" t="shared" si="5" ref="E33:E38">+D33-C33</f>
        <v>-0.6300000000000097</v>
      </c>
      <c r="F33" s="9">
        <f>+E33/C33</f>
        <v>-0.005015124980098787</v>
      </c>
      <c r="G33" s="10">
        <v>130.97</v>
      </c>
      <c r="H33" s="11">
        <f aca="true" t="shared" si="6" ref="H33:H38">+D33-G33</f>
        <v>-5.980000000000004</v>
      </c>
      <c r="I33" s="66"/>
      <c r="J33" s="80"/>
    </row>
    <row r="34" spans="1:10" ht="12.75">
      <c r="A34" s="65"/>
      <c r="B34" s="12" t="s">
        <v>4</v>
      </c>
      <c r="C34" s="7">
        <f>+'Dic-06'!D34</f>
        <v>692.89</v>
      </c>
      <c r="D34" s="13">
        <v>687.2</v>
      </c>
      <c r="E34" s="14">
        <f t="shared" si="5"/>
        <v>-5.689999999999941</v>
      </c>
      <c r="F34" s="15">
        <f>+E34/C34</f>
        <v>-0.00821198169983683</v>
      </c>
      <c r="G34" s="16">
        <v>683.51</v>
      </c>
      <c r="H34" s="17">
        <f t="shared" si="6"/>
        <v>3.6900000000000546</v>
      </c>
      <c r="I34" s="66"/>
      <c r="J34" s="80"/>
    </row>
    <row r="35" spans="1:10" ht="12.75">
      <c r="A35" s="65"/>
      <c r="B35" s="12" t="s">
        <v>9</v>
      </c>
      <c r="C35" s="7">
        <f>+'Dic-06'!D35</f>
        <v>725.77</v>
      </c>
      <c r="D35" s="13">
        <v>725.75</v>
      </c>
      <c r="E35" s="14">
        <f t="shared" si="5"/>
        <v>-0.01999999999998181</v>
      </c>
      <c r="F35" s="15">
        <f>+E35/C35</f>
        <v>-2.755693952627115E-05</v>
      </c>
      <c r="G35" s="16">
        <v>686.21</v>
      </c>
      <c r="H35" s="17">
        <f t="shared" si="6"/>
        <v>39.539999999999964</v>
      </c>
      <c r="I35" s="66"/>
      <c r="J35" s="80"/>
    </row>
    <row r="36" spans="1:10" ht="12.75">
      <c r="A36" s="65"/>
      <c r="B36" s="12" t="s">
        <v>8</v>
      </c>
      <c r="C36" s="7">
        <f>+'Dic-06'!D36</f>
        <v>82.03</v>
      </c>
      <c r="D36" s="13">
        <v>83.45</v>
      </c>
      <c r="E36" s="14">
        <f t="shared" si="5"/>
        <v>1.4200000000000017</v>
      </c>
      <c r="F36" s="15">
        <f>+E36/C36</f>
        <v>0.017310739973180566</v>
      </c>
      <c r="G36" s="16">
        <v>73.54</v>
      </c>
      <c r="H36" s="17">
        <f t="shared" si="6"/>
        <v>9.909999999999997</v>
      </c>
      <c r="I36" s="66"/>
      <c r="J36" s="80"/>
    </row>
    <row r="37" spans="1:10" ht="13.5" thickBot="1">
      <c r="A37" s="65"/>
      <c r="B37" s="18" t="s">
        <v>6</v>
      </c>
      <c r="C37" s="7">
        <f>+'Dic-06'!D37</f>
        <v>92.74</v>
      </c>
      <c r="D37" s="19">
        <f>+D33+D34-D35</f>
        <v>86.44000000000005</v>
      </c>
      <c r="E37" s="20">
        <f t="shared" si="5"/>
        <v>-6.29999999999994</v>
      </c>
      <c r="F37" s="21">
        <f>+E37/C37</f>
        <v>-0.06793185249083396</v>
      </c>
      <c r="G37" s="19">
        <v>128.26</v>
      </c>
      <c r="H37" s="23">
        <f t="shared" si="6"/>
        <v>-41.819999999999936</v>
      </c>
      <c r="I37" s="66"/>
      <c r="J37" s="80"/>
    </row>
    <row r="38" spans="1:10" ht="13.5" thickBot="1">
      <c r="A38" s="65"/>
      <c r="B38" s="78" t="s">
        <v>10</v>
      </c>
      <c r="C38" s="24">
        <f>+C37/C35</f>
        <v>0.12778152858343553</v>
      </c>
      <c r="D38" s="24">
        <f>+D37/D35</f>
        <v>0.11910437478470555</v>
      </c>
      <c r="E38" s="24">
        <f t="shared" si="5"/>
        <v>-0.008677153798729978</v>
      </c>
      <c r="F38" s="25"/>
      <c r="G38" s="24">
        <f>+G37/G35</f>
        <v>0.18691071246411445</v>
      </c>
      <c r="H38" s="44">
        <f t="shared" si="6"/>
        <v>-0.0678063376794089</v>
      </c>
      <c r="I38" s="66"/>
      <c r="J38" s="80"/>
    </row>
    <row r="39" spans="1:10" ht="6.75" customHeight="1" thickBot="1">
      <c r="A39" s="65"/>
      <c r="B39" s="67"/>
      <c r="C39" s="67"/>
      <c r="D39" s="67"/>
      <c r="E39" s="67"/>
      <c r="F39" s="67"/>
      <c r="G39" s="67"/>
      <c r="H39" s="67"/>
      <c r="I39" s="66"/>
      <c r="J39" s="80"/>
    </row>
    <row r="40" spans="1:10" ht="13.5" thickBot="1">
      <c r="A40" s="65"/>
      <c r="B40" s="45" t="s">
        <v>17</v>
      </c>
      <c r="C40" s="91" t="s">
        <v>4</v>
      </c>
      <c r="D40" s="92"/>
      <c r="E40" s="109" t="s">
        <v>7</v>
      </c>
      <c r="F40" s="111" t="s">
        <v>21</v>
      </c>
      <c r="G40" s="92"/>
      <c r="H40" s="109" t="s">
        <v>7</v>
      </c>
      <c r="I40" s="66"/>
      <c r="J40" s="80"/>
    </row>
    <row r="41" spans="1:10" ht="13.5" thickBot="1">
      <c r="A41" s="65"/>
      <c r="B41" s="46" t="s">
        <v>18</v>
      </c>
      <c r="C41" s="42" t="s">
        <v>40</v>
      </c>
      <c r="D41" s="42" t="s">
        <v>41</v>
      </c>
      <c r="E41" s="110"/>
      <c r="F41" s="42" t="s">
        <v>40</v>
      </c>
      <c r="G41" s="42" t="s">
        <v>41</v>
      </c>
      <c r="H41" s="110"/>
      <c r="I41" s="66"/>
      <c r="J41" s="80"/>
    </row>
    <row r="42" spans="1:10" ht="12.75">
      <c r="A42" s="65"/>
      <c r="B42" s="74" t="s">
        <v>12</v>
      </c>
      <c r="C42" s="29">
        <f>+'Dic-06'!D42</f>
        <v>272.93</v>
      </c>
      <c r="D42" s="29">
        <v>267.6</v>
      </c>
      <c r="E42" s="29">
        <f>+D42-C42</f>
        <v>-5.329999999999984</v>
      </c>
      <c r="F42" s="29">
        <v>55.88</v>
      </c>
      <c r="G42" s="29">
        <v>57.15</v>
      </c>
      <c r="H42" s="11">
        <f>+G42-F42</f>
        <v>1.269999999999996</v>
      </c>
      <c r="I42" s="66"/>
      <c r="J42" s="80"/>
    </row>
    <row r="43" spans="1:10" ht="13.5" thickBot="1">
      <c r="A43" s="65"/>
      <c r="B43" s="54" t="s">
        <v>13</v>
      </c>
      <c r="C43" s="13">
        <v>19</v>
      </c>
      <c r="D43" s="13">
        <v>19</v>
      </c>
      <c r="E43" s="13">
        <f>+D43-C43</f>
        <v>0</v>
      </c>
      <c r="F43" s="13">
        <v>12</v>
      </c>
      <c r="G43" s="13">
        <v>12</v>
      </c>
      <c r="H43" s="17">
        <f>+G43-F43</f>
        <v>0</v>
      </c>
      <c r="I43" s="66"/>
      <c r="J43" s="80"/>
    </row>
    <row r="44" spans="1:10" ht="13.5" thickBot="1">
      <c r="A44" s="65"/>
      <c r="B44" s="77" t="s">
        <v>19</v>
      </c>
      <c r="C44" s="32">
        <f aca="true" t="shared" si="7" ref="C44:H44">SUM(C42:C43)</f>
        <v>291.93</v>
      </c>
      <c r="D44" s="32">
        <f t="shared" si="7"/>
        <v>286.6</v>
      </c>
      <c r="E44" s="32">
        <f t="shared" si="7"/>
        <v>-5.329999999999984</v>
      </c>
      <c r="F44" s="32">
        <f t="shared" si="7"/>
        <v>67.88</v>
      </c>
      <c r="G44" s="32">
        <f t="shared" si="7"/>
        <v>69.15</v>
      </c>
      <c r="H44" s="32">
        <f t="shared" si="7"/>
        <v>1.269999999999996</v>
      </c>
      <c r="I44" s="66"/>
      <c r="J44" s="80"/>
    </row>
    <row r="45" spans="1:10" ht="6.75" customHeight="1" thickBot="1">
      <c r="A45" s="65"/>
      <c r="B45" s="67"/>
      <c r="C45" s="67"/>
      <c r="D45" s="67"/>
      <c r="E45" s="67"/>
      <c r="F45" s="67"/>
      <c r="G45" s="67"/>
      <c r="H45" s="67"/>
      <c r="I45" s="66"/>
      <c r="J45" s="80"/>
    </row>
    <row r="46" spans="1:10" ht="13.5" thickBot="1">
      <c r="A46" s="65"/>
      <c r="B46" s="45" t="s">
        <v>17</v>
      </c>
      <c r="C46" s="91" t="s">
        <v>22</v>
      </c>
      <c r="D46" s="92"/>
      <c r="E46" s="109" t="s">
        <v>7</v>
      </c>
      <c r="F46" s="112" t="s">
        <v>5</v>
      </c>
      <c r="G46" s="91"/>
      <c r="H46" s="109" t="s">
        <v>7</v>
      </c>
      <c r="I46" s="66"/>
      <c r="J46" s="80"/>
    </row>
    <row r="47" spans="1:10" ht="13.5" thickBot="1">
      <c r="A47" s="65"/>
      <c r="B47" s="46" t="s">
        <v>20</v>
      </c>
      <c r="C47" s="42" t="s">
        <v>40</v>
      </c>
      <c r="D47" s="42" t="s">
        <v>41</v>
      </c>
      <c r="E47" s="110"/>
      <c r="F47" s="42" t="s">
        <v>40</v>
      </c>
      <c r="G47" s="42" t="s">
        <v>41</v>
      </c>
      <c r="H47" s="110"/>
      <c r="I47" s="66"/>
      <c r="J47" s="80"/>
    </row>
    <row r="48" spans="1:10" ht="12.75">
      <c r="A48" s="65"/>
      <c r="B48" s="74" t="s">
        <v>30</v>
      </c>
      <c r="C48" s="83">
        <f>+'Dic-06'!D48</f>
        <v>4.8</v>
      </c>
      <c r="D48" s="29">
        <v>4.8</v>
      </c>
      <c r="E48" s="8">
        <f aca="true" t="shared" si="8" ref="E48:E54">+D48-C48</f>
        <v>0</v>
      </c>
      <c r="F48" s="29">
        <f>+'Dic-06'!G48</f>
        <v>10.6</v>
      </c>
      <c r="G48" s="35">
        <v>10.6</v>
      </c>
      <c r="H48" s="47">
        <f aca="true" t="shared" si="9" ref="H48:H54">+G48-F48</f>
        <v>0</v>
      </c>
      <c r="I48" s="66"/>
      <c r="J48" s="80"/>
    </row>
    <row r="49" spans="1:10" ht="12.75">
      <c r="A49" s="65"/>
      <c r="B49" s="54" t="s">
        <v>16</v>
      </c>
      <c r="C49" s="84">
        <f>+'Dic-06'!D49</f>
        <v>3.5</v>
      </c>
      <c r="D49" s="13">
        <v>4</v>
      </c>
      <c r="E49" s="14">
        <f t="shared" si="8"/>
        <v>0.5</v>
      </c>
      <c r="F49" s="13">
        <f>+'Dic-06'!G49</f>
        <v>49.8</v>
      </c>
      <c r="G49" s="36">
        <v>50.3</v>
      </c>
      <c r="H49" s="17">
        <f t="shared" si="9"/>
        <v>0.5</v>
      </c>
      <c r="I49" s="66"/>
      <c r="J49" s="80"/>
    </row>
    <row r="50" spans="1:10" ht="12.75">
      <c r="A50" s="65"/>
      <c r="B50" s="75" t="s">
        <v>31</v>
      </c>
      <c r="C50" s="84">
        <f>+'Dic-06'!D50</f>
        <v>16.5</v>
      </c>
      <c r="D50" s="13">
        <v>16.5</v>
      </c>
      <c r="E50" s="14">
        <f t="shared" si="8"/>
        <v>0</v>
      </c>
      <c r="F50" s="13">
        <f>+'Dic-06'!G50</f>
        <v>16.6</v>
      </c>
      <c r="G50" s="36">
        <v>16.6</v>
      </c>
      <c r="H50" s="17">
        <f t="shared" si="9"/>
        <v>0</v>
      </c>
      <c r="I50" s="66"/>
      <c r="J50" s="80"/>
    </row>
    <row r="51" spans="1:10" ht="12.75">
      <c r="A51" s="65"/>
      <c r="B51" s="54" t="s">
        <v>32</v>
      </c>
      <c r="C51" s="84">
        <f>+'Dic-06'!D51</f>
        <v>6.3</v>
      </c>
      <c r="D51" s="13">
        <v>6.8</v>
      </c>
      <c r="E51" s="14">
        <f t="shared" si="8"/>
        <v>0.5</v>
      </c>
      <c r="F51" s="13">
        <f>+'Dic-06'!G51</f>
        <v>28.3</v>
      </c>
      <c r="G51" s="36">
        <v>28.8</v>
      </c>
      <c r="H51" s="17">
        <f t="shared" si="9"/>
        <v>0.5</v>
      </c>
      <c r="I51" s="66"/>
      <c r="J51" s="80"/>
    </row>
    <row r="52" spans="1:10" ht="12.75">
      <c r="A52" s="65"/>
      <c r="B52" s="54" t="s">
        <v>28</v>
      </c>
      <c r="C52" s="84">
        <f>+'Dic-06'!D52</f>
        <v>4.05</v>
      </c>
      <c r="D52" s="19">
        <v>4.05</v>
      </c>
      <c r="E52" s="14">
        <f t="shared" si="8"/>
        <v>0</v>
      </c>
      <c r="F52" s="13">
        <f>+'Dic-06'!G52</f>
        <v>20.75</v>
      </c>
      <c r="G52" s="37">
        <v>20.75</v>
      </c>
      <c r="H52" s="17">
        <f t="shared" si="9"/>
        <v>0</v>
      </c>
      <c r="I52" s="66"/>
      <c r="J52" s="80"/>
    </row>
    <row r="53" spans="1:10" ht="13.5" thickBot="1">
      <c r="A53" s="65"/>
      <c r="B53" s="76" t="s">
        <v>33</v>
      </c>
      <c r="C53" s="85">
        <f>+'Dic-06'!D53</f>
        <v>8.8</v>
      </c>
      <c r="D53" s="30">
        <v>8.8</v>
      </c>
      <c r="E53" s="14">
        <f t="shared" si="8"/>
        <v>0</v>
      </c>
      <c r="F53" s="30">
        <f>+'Dic-06'!G53</f>
        <v>8.9</v>
      </c>
      <c r="G53" s="38">
        <v>8.9</v>
      </c>
      <c r="H53" s="23">
        <f t="shared" si="9"/>
        <v>0</v>
      </c>
      <c r="I53" s="66"/>
      <c r="J53" s="80"/>
    </row>
    <row r="54" spans="1:10" ht="13.5" thickBot="1">
      <c r="A54" s="65"/>
      <c r="B54" s="77" t="s">
        <v>19</v>
      </c>
      <c r="C54" s="32">
        <f>SUM(C48:C53)</f>
        <v>43.95</v>
      </c>
      <c r="D54" s="32">
        <f>SUM(D48:D53)</f>
        <v>44.95</v>
      </c>
      <c r="E54" s="32">
        <f t="shared" si="8"/>
        <v>1</v>
      </c>
      <c r="F54" s="39">
        <f>SUM(F48:F53)</f>
        <v>134.95</v>
      </c>
      <c r="G54" s="39">
        <f>SUM(G48:G53)</f>
        <v>135.95</v>
      </c>
      <c r="H54" s="26">
        <f t="shared" si="9"/>
        <v>1</v>
      </c>
      <c r="I54" s="66"/>
      <c r="J54" s="80"/>
    </row>
    <row r="55" spans="1:10" ht="13.5" thickBot="1">
      <c r="A55" s="65"/>
      <c r="B55" s="67"/>
      <c r="C55" s="67"/>
      <c r="D55" s="67"/>
      <c r="E55" s="67"/>
      <c r="F55" s="67"/>
      <c r="G55" s="62"/>
      <c r="H55" s="67"/>
      <c r="I55" s="66"/>
      <c r="J55" s="80"/>
    </row>
    <row r="56" spans="1:10" ht="13.5" thickBot="1">
      <c r="A56" s="65"/>
      <c r="B56" s="48" t="s">
        <v>35</v>
      </c>
      <c r="C56" s="67"/>
      <c r="D56" s="67"/>
      <c r="E56" s="67"/>
      <c r="F56" s="67"/>
      <c r="G56" s="98" t="s">
        <v>34</v>
      </c>
      <c r="H56" s="95" t="s">
        <v>7</v>
      </c>
      <c r="I56" s="66"/>
      <c r="J56" s="80"/>
    </row>
    <row r="57" spans="1:10" ht="13.5" thickBot="1">
      <c r="A57" s="65"/>
      <c r="B57" s="49" t="s">
        <v>2</v>
      </c>
      <c r="C57" s="50" t="s">
        <v>40</v>
      </c>
      <c r="D57" s="51" t="s">
        <v>41</v>
      </c>
      <c r="E57" s="51" t="s">
        <v>7</v>
      </c>
      <c r="F57" s="52" t="s">
        <v>11</v>
      </c>
      <c r="G57" s="99"/>
      <c r="H57" s="96"/>
      <c r="I57" s="66"/>
      <c r="J57" s="80"/>
    </row>
    <row r="58" spans="1:10" ht="12.75">
      <c r="A58" s="65"/>
      <c r="B58" s="53" t="s">
        <v>3</v>
      </c>
      <c r="C58" s="7">
        <v>52.22</v>
      </c>
      <c r="D58" s="7">
        <v>52.24</v>
      </c>
      <c r="E58" s="8">
        <f aca="true" t="shared" si="10" ref="E58:E64">+D58-C58</f>
        <v>0.020000000000003126</v>
      </c>
      <c r="F58" s="9">
        <f aca="true" t="shared" si="11" ref="F58:F63">+E58/C58</f>
        <v>0.00038299502106478605</v>
      </c>
      <c r="G58" s="10">
        <v>44.9</v>
      </c>
      <c r="H58" s="11">
        <f aca="true" t="shared" si="12" ref="H58:H64">+D58-G58</f>
        <v>7.340000000000003</v>
      </c>
      <c r="I58" s="66"/>
      <c r="J58" s="80"/>
    </row>
    <row r="59" spans="1:10" ht="12.75">
      <c r="A59" s="65"/>
      <c r="B59" s="54" t="s">
        <v>4</v>
      </c>
      <c r="C59" s="13">
        <v>226.77</v>
      </c>
      <c r="D59" s="7">
        <v>226.85</v>
      </c>
      <c r="E59" s="14">
        <f t="shared" si="10"/>
        <v>0.07999999999998408</v>
      </c>
      <c r="F59" s="15">
        <f t="shared" si="11"/>
        <v>0.00035278035013442733</v>
      </c>
      <c r="G59" s="16">
        <v>223.02</v>
      </c>
      <c r="H59" s="17">
        <f t="shared" si="12"/>
        <v>3.829999999999984</v>
      </c>
      <c r="I59" s="66"/>
      <c r="J59" s="80"/>
    </row>
    <row r="60" spans="1:10" ht="12.75">
      <c r="A60" s="65"/>
      <c r="B60" s="54" t="s">
        <v>36</v>
      </c>
      <c r="C60" s="13">
        <v>193.1</v>
      </c>
      <c r="D60" s="7">
        <v>193.2</v>
      </c>
      <c r="E60" s="14">
        <f t="shared" si="10"/>
        <v>0.09999999999999432</v>
      </c>
      <c r="F60" s="15">
        <f t="shared" si="11"/>
        <v>0.000517866390471229</v>
      </c>
      <c r="G60" s="16">
        <v>184.77</v>
      </c>
      <c r="H60" s="17">
        <f t="shared" si="12"/>
        <v>8.429999999999978</v>
      </c>
      <c r="I60" s="66"/>
      <c r="J60" s="80"/>
    </row>
    <row r="61" spans="1:10" ht="12.75">
      <c r="A61" s="65"/>
      <c r="B61" s="54" t="s">
        <v>5</v>
      </c>
      <c r="C61" s="13">
        <v>222.58</v>
      </c>
      <c r="D61" s="7">
        <v>222.67</v>
      </c>
      <c r="E61" s="14">
        <f t="shared" si="10"/>
        <v>0.08999999999997499</v>
      </c>
      <c r="F61" s="15">
        <f t="shared" si="11"/>
        <v>0.0004043489981129256</v>
      </c>
      <c r="G61" s="16">
        <v>214.75</v>
      </c>
      <c r="H61" s="17">
        <f t="shared" si="12"/>
        <v>7.9199999999999875</v>
      </c>
      <c r="I61" s="66"/>
      <c r="J61" s="80"/>
    </row>
    <row r="62" spans="1:10" ht="12.75">
      <c r="A62" s="65"/>
      <c r="B62" s="54" t="s">
        <v>8</v>
      </c>
      <c r="C62" s="13">
        <v>70.73</v>
      </c>
      <c r="D62" s="7">
        <v>70.2</v>
      </c>
      <c r="E62" s="14">
        <f t="shared" si="10"/>
        <v>-0.5300000000000011</v>
      </c>
      <c r="F62" s="15">
        <f t="shared" si="11"/>
        <v>-0.0074932843206560315</v>
      </c>
      <c r="G62" s="16">
        <v>66.82</v>
      </c>
      <c r="H62" s="17">
        <f t="shared" si="12"/>
        <v>3.3800000000000097</v>
      </c>
      <c r="I62" s="66"/>
      <c r="J62" s="80"/>
    </row>
    <row r="63" spans="1:10" ht="13.5" thickBot="1">
      <c r="A63" s="65"/>
      <c r="B63" s="55" t="s">
        <v>6</v>
      </c>
      <c r="C63" s="19">
        <v>55.72</v>
      </c>
      <c r="D63" s="7">
        <v>56.15</v>
      </c>
      <c r="E63" s="20">
        <f t="shared" si="10"/>
        <v>0.4299999999999997</v>
      </c>
      <c r="F63" s="21">
        <f t="shared" si="11"/>
        <v>0.007717157214644647</v>
      </c>
      <c r="G63" s="22">
        <v>53.15</v>
      </c>
      <c r="H63" s="23">
        <f t="shared" si="12"/>
        <v>3</v>
      </c>
      <c r="I63" s="66"/>
      <c r="J63" s="80"/>
    </row>
    <row r="64" spans="1:10" ht="13.5" thickBot="1">
      <c r="A64" s="65"/>
      <c r="B64" s="56" t="s">
        <v>10</v>
      </c>
      <c r="C64" s="24">
        <f>+C63/C61</f>
        <v>0.2503369574984275</v>
      </c>
      <c r="D64" s="24">
        <f>+D63/D61</f>
        <v>0.2521668837292855</v>
      </c>
      <c r="E64" s="24">
        <f t="shared" si="10"/>
        <v>0.0018299262308579811</v>
      </c>
      <c r="F64" s="25"/>
      <c r="G64" s="24">
        <f>+G63/G61</f>
        <v>0.24749708963911524</v>
      </c>
      <c r="H64" s="44">
        <f t="shared" si="12"/>
        <v>0.004669794090170237</v>
      </c>
      <c r="I64" s="66"/>
      <c r="J64" s="80"/>
    </row>
    <row r="65" spans="1:10" ht="6.75" customHeight="1" thickBot="1">
      <c r="A65" s="65"/>
      <c r="B65" s="67"/>
      <c r="C65" s="67"/>
      <c r="D65" s="67"/>
      <c r="E65" s="67"/>
      <c r="F65" s="67"/>
      <c r="G65" s="67"/>
      <c r="H65" s="67"/>
      <c r="I65" s="66"/>
      <c r="J65" s="80"/>
    </row>
    <row r="66" spans="1:10" ht="13.5" thickBot="1">
      <c r="A66" s="65"/>
      <c r="B66" s="57" t="s">
        <v>17</v>
      </c>
      <c r="C66" s="93" t="s">
        <v>4</v>
      </c>
      <c r="D66" s="94"/>
      <c r="E66" s="95" t="s">
        <v>7</v>
      </c>
      <c r="F66" s="97" t="s">
        <v>21</v>
      </c>
      <c r="G66" s="94"/>
      <c r="H66" s="95" t="s">
        <v>7</v>
      </c>
      <c r="I66" s="66"/>
      <c r="J66" s="80"/>
    </row>
    <row r="67" spans="1:10" ht="13.5" thickBot="1">
      <c r="A67" s="65"/>
      <c r="B67" s="58" t="s">
        <v>18</v>
      </c>
      <c r="C67" s="50" t="s">
        <v>40</v>
      </c>
      <c r="D67" s="51" t="s">
        <v>41</v>
      </c>
      <c r="E67" s="96"/>
      <c r="F67" s="50" t="s">
        <v>40</v>
      </c>
      <c r="G67" s="51" t="s">
        <v>41</v>
      </c>
      <c r="H67" s="96"/>
      <c r="I67" s="66"/>
      <c r="J67" s="80"/>
    </row>
    <row r="68" spans="1:10" ht="12.75">
      <c r="A68" s="65"/>
      <c r="B68" s="74" t="s">
        <v>12</v>
      </c>
      <c r="C68" s="83">
        <f>+'Dic-06'!D68</f>
        <v>87.2</v>
      </c>
      <c r="D68" s="29">
        <v>86.77</v>
      </c>
      <c r="E68" s="29">
        <f>+D68-C68</f>
        <v>-0.4300000000000068</v>
      </c>
      <c r="F68" s="29">
        <f>+'Dic-06'!G68</f>
        <v>31.16</v>
      </c>
      <c r="G68" s="29">
        <v>30.48</v>
      </c>
      <c r="H68" s="11">
        <f>+G68-F68</f>
        <v>-0.6799999999999997</v>
      </c>
      <c r="I68" s="66"/>
      <c r="J68" s="80"/>
    </row>
    <row r="69" spans="1:10" ht="12.75">
      <c r="A69" s="65"/>
      <c r="B69" s="53" t="s">
        <v>13</v>
      </c>
      <c r="C69" s="84">
        <f>+'Dic-06'!D69</f>
        <v>42</v>
      </c>
      <c r="D69" s="7">
        <v>42.5</v>
      </c>
      <c r="E69" s="13">
        <f>+D69-C69</f>
        <v>0.5</v>
      </c>
      <c r="F69" s="13">
        <f>+'Dic-06'!G69</f>
        <v>7.2</v>
      </c>
      <c r="G69" s="7">
        <v>7.35</v>
      </c>
      <c r="H69" s="17">
        <f>+G69-F69</f>
        <v>0.14999999999999947</v>
      </c>
      <c r="I69" s="66"/>
      <c r="J69" s="80"/>
    </row>
    <row r="70" spans="1:10" ht="13.5" thickBot="1">
      <c r="A70" s="65"/>
      <c r="B70" s="54" t="s">
        <v>23</v>
      </c>
      <c r="C70" s="85">
        <f>+'Dic-06'!D70</f>
        <v>56</v>
      </c>
      <c r="D70" s="13">
        <v>56</v>
      </c>
      <c r="E70" s="13">
        <f>+D70-C70</f>
        <v>0</v>
      </c>
      <c r="F70" s="30">
        <f>+'Dic-06'!G70</f>
        <v>25.75</v>
      </c>
      <c r="G70" s="13">
        <v>25.75</v>
      </c>
      <c r="H70" s="17">
        <f>+G70-F70</f>
        <v>0</v>
      </c>
      <c r="I70" s="66"/>
      <c r="J70" s="80"/>
    </row>
    <row r="71" spans="1:10" ht="13.5" thickBot="1">
      <c r="A71" s="65"/>
      <c r="B71" s="56" t="s">
        <v>19</v>
      </c>
      <c r="C71" s="32">
        <f aca="true" t="shared" si="13" ref="C71:H71">SUM(C68:C70)</f>
        <v>185.2</v>
      </c>
      <c r="D71" s="32">
        <f t="shared" si="13"/>
        <v>185.26999999999998</v>
      </c>
      <c r="E71" s="32">
        <f t="shared" si="13"/>
        <v>0.06999999999999318</v>
      </c>
      <c r="F71" s="32">
        <f t="shared" si="13"/>
        <v>64.11</v>
      </c>
      <c r="G71" s="32">
        <f t="shared" si="13"/>
        <v>63.58</v>
      </c>
      <c r="H71" s="32">
        <f t="shared" si="13"/>
        <v>-0.5300000000000002</v>
      </c>
      <c r="I71" s="66"/>
      <c r="J71" s="80"/>
    </row>
    <row r="72" spans="1:10" ht="7.5" customHeight="1" thickBot="1">
      <c r="A72" s="65"/>
      <c r="B72" s="67"/>
      <c r="C72" s="67"/>
      <c r="D72" s="67"/>
      <c r="E72" s="67"/>
      <c r="F72" s="67"/>
      <c r="G72" s="67"/>
      <c r="H72" s="67"/>
      <c r="I72" s="66"/>
      <c r="J72" s="80"/>
    </row>
    <row r="73" spans="1:10" ht="13.5" thickBot="1">
      <c r="A73" s="65"/>
      <c r="B73" s="57" t="s">
        <v>17</v>
      </c>
      <c r="C73" s="93" t="s">
        <v>22</v>
      </c>
      <c r="D73" s="94"/>
      <c r="E73" s="95" t="s">
        <v>7</v>
      </c>
      <c r="F73" s="118" t="s">
        <v>5</v>
      </c>
      <c r="G73" s="93"/>
      <c r="H73" s="95" t="s">
        <v>7</v>
      </c>
      <c r="I73" s="66"/>
      <c r="J73" s="80"/>
    </row>
    <row r="74" spans="1:10" ht="13.5" thickBot="1">
      <c r="A74" s="65"/>
      <c r="B74" s="58" t="s">
        <v>20</v>
      </c>
      <c r="C74" s="50" t="s">
        <v>40</v>
      </c>
      <c r="D74" s="51" t="s">
        <v>41</v>
      </c>
      <c r="E74" s="96"/>
      <c r="F74" s="50" t="s">
        <v>40</v>
      </c>
      <c r="G74" s="51" t="s">
        <v>41</v>
      </c>
      <c r="H74" s="96"/>
      <c r="I74" s="66"/>
      <c r="J74" s="80"/>
    </row>
    <row r="75" spans="1:10" ht="12.75">
      <c r="A75" s="65"/>
      <c r="B75" s="74" t="s">
        <v>24</v>
      </c>
      <c r="C75" s="83">
        <f>+'Dic-06'!D75</f>
        <v>32</v>
      </c>
      <c r="D75" s="29">
        <v>32</v>
      </c>
      <c r="E75" s="8">
        <f>+D75-C75</f>
        <v>0</v>
      </c>
      <c r="F75" s="29">
        <f>+'Dic-06'!G75</f>
        <v>48.1</v>
      </c>
      <c r="G75" s="86">
        <v>48.1</v>
      </c>
      <c r="H75" s="47">
        <f>+G75-F75</f>
        <v>0</v>
      </c>
      <c r="I75" s="66"/>
      <c r="J75" s="80"/>
    </row>
    <row r="76" spans="1:10" ht="12.75">
      <c r="A76" s="65"/>
      <c r="B76" s="54" t="s">
        <v>16</v>
      </c>
      <c r="C76" s="84">
        <f>+'Dic-06'!D76</f>
        <v>14.14</v>
      </c>
      <c r="D76" s="13">
        <v>14.14</v>
      </c>
      <c r="E76" s="14">
        <f>+D76-C76</f>
        <v>0</v>
      </c>
      <c r="F76" s="13">
        <f>+'Dic-06'!G76</f>
        <v>15.05</v>
      </c>
      <c r="G76" s="87">
        <v>15.05</v>
      </c>
      <c r="H76" s="17">
        <f>+G76-F76</f>
        <v>0</v>
      </c>
      <c r="I76" s="66"/>
      <c r="J76" s="80"/>
    </row>
    <row r="77" spans="1:10" ht="12.75">
      <c r="A77" s="65"/>
      <c r="B77" s="75" t="s">
        <v>31</v>
      </c>
      <c r="C77" s="84">
        <f>+'Dic-06'!D77</f>
        <v>4.05</v>
      </c>
      <c r="D77" s="13">
        <v>4.05</v>
      </c>
      <c r="E77" s="14">
        <f>+D77-C77</f>
        <v>0</v>
      </c>
      <c r="F77" s="13">
        <f>+'Dic-06'!G77</f>
        <v>4.24</v>
      </c>
      <c r="G77" s="87">
        <v>4.24</v>
      </c>
      <c r="H77" s="17">
        <f>+G77-F77</f>
        <v>0</v>
      </c>
      <c r="I77" s="66"/>
      <c r="J77" s="80"/>
    </row>
    <row r="78" spans="1:10" ht="13.5" thickBot="1">
      <c r="A78" s="65"/>
      <c r="B78" s="54" t="s">
        <v>32</v>
      </c>
      <c r="C78" s="85">
        <f>+'Dic-06'!D78</f>
        <v>3.76</v>
      </c>
      <c r="D78" s="13">
        <v>3.76</v>
      </c>
      <c r="E78" s="14">
        <f>+D78-C78</f>
        <v>0</v>
      </c>
      <c r="F78" s="30">
        <f>+'Dic-06'!G78</f>
        <v>3.92</v>
      </c>
      <c r="G78" s="87">
        <v>3.92</v>
      </c>
      <c r="H78" s="17">
        <f>+G78-F78</f>
        <v>0</v>
      </c>
      <c r="I78" s="66"/>
      <c r="J78" s="80"/>
    </row>
    <row r="79" spans="1:10" ht="13.5" thickBot="1">
      <c r="A79" s="65"/>
      <c r="B79" s="56" t="s">
        <v>19</v>
      </c>
      <c r="C79" s="32">
        <f>SUM(C75:C78)</f>
        <v>53.949999999999996</v>
      </c>
      <c r="D79" s="32">
        <f>SUM(D75:D78)</f>
        <v>53.949999999999996</v>
      </c>
      <c r="E79" s="32">
        <f>+D79-C79</f>
        <v>0</v>
      </c>
      <c r="F79" s="39">
        <f>SUM(F75:F78)</f>
        <v>71.31</v>
      </c>
      <c r="G79" s="39">
        <f>SUM(G75:G78)</f>
        <v>71.31</v>
      </c>
      <c r="H79" s="26">
        <f>+G79-F79</f>
        <v>0</v>
      </c>
      <c r="I79" s="66"/>
      <c r="J79" s="80"/>
    </row>
    <row r="80" spans="1:10" ht="6.75" customHeight="1" thickBot="1">
      <c r="A80" s="65"/>
      <c r="B80" s="67"/>
      <c r="C80" s="67"/>
      <c r="D80" s="67"/>
      <c r="E80" s="67"/>
      <c r="F80" s="67"/>
      <c r="G80" s="67"/>
      <c r="H80" s="67"/>
      <c r="I80" s="66"/>
      <c r="J80" s="80"/>
    </row>
    <row r="81" spans="1:10" ht="13.5" thickBot="1">
      <c r="A81" s="65"/>
      <c r="B81" s="107" t="s">
        <v>37</v>
      </c>
      <c r="C81" s="108"/>
      <c r="D81" s="67"/>
      <c r="E81" s="67"/>
      <c r="F81" s="67"/>
      <c r="G81" s="98" t="s">
        <v>34</v>
      </c>
      <c r="H81" s="95" t="s">
        <v>7</v>
      </c>
      <c r="I81" s="66"/>
      <c r="J81" s="80"/>
    </row>
    <row r="82" spans="1:10" ht="13.5" thickBot="1">
      <c r="A82" s="65"/>
      <c r="B82" s="49" t="s">
        <v>2</v>
      </c>
      <c r="C82" s="50" t="s">
        <v>40</v>
      </c>
      <c r="D82" s="51" t="s">
        <v>41</v>
      </c>
      <c r="E82" s="51" t="s">
        <v>7</v>
      </c>
      <c r="F82" s="52" t="s">
        <v>11</v>
      </c>
      <c r="G82" s="99"/>
      <c r="H82" s="96"/>
      <c r="I82" s="66"/>
      <c r="J82" s="80"/>
    </row>
    <row r="83" spans="1:10" ht="12.75">
      <c r="A83" s="65"/>
      <c r="B83" s="53" t="s">
        <v>3</v>
      </c>
      <c r="C83" s="7">
        <f>+'Dic-06'!D83</f>
        <v>4.44</v>
      </c>
      <c r="D83" s="7">
        <v>4.44</v>
      </c>
      <c r="E83" s="8">
        <f aca="true" t="shared" si="14" ref="E83:E88">+D83-C83</f>
        <v>0</v>
      </c>
      <c r="F83" s="9">
        <f>+E83/C83</f>
        <v>0</v>
      </c>
      <c r="G83" s="10">
        <v>5.09</v>
      </c>
      <c r="H83" s="11">
        <f aca="true" t="shared" si="15" ref="H83:H88">+D83-G83</f>
        <v>-0.6499999999999995</v>
      </c>
      <c r="I83" s="66"/>
      <c r="J83" s="80"/>
    </row>
    <row r="84" spans="1:10" ht="12.75">
      <c r="A84" s="65"/>
      <c r="B84" s="54" t="s">
        <v>4</v>
      </c>
      <c r="C84" s="7">
        <f>+'Dic-06'!D84</f>
        <v>152.1</v>
      </c>
      <c r="D84" s="13">
        <v>152.42</v>
      </c>
      <c r="E84" s="14">
        <f t="shared" si="14"/>
        <v>0.3199999999999932</v>
      </c>
      <c r="F84" s="15">
        <f>+E84/C84</f>
        <v>0.0021038790269559053</v>
      </c>
      <c r="G84" s="16">
        <v>145.18</v>
      </c>
      <c r="H84" s="17">
        <f t="shared" si="15"/>
        <v>7.239999999999981</v>
      </c>
      <c r="I84" s="66"/>
      <c r="J84" s="80"/>
    </row>
    <row r="85" spans="1:10" ht="12.75">
      <c r="A85" s="65"/>
      <c r="B85" s="54" t="s">
        <v>5</v>
      </c>
      <c r="C85" s="7">
        <f>+'Dic-06'!D85</f>
        <v>152.44</v>
      </c>
      <c r="D85" s="13">
        <v>152.23</v>
      </c>
      <c r="E85" s="14">
        <f t="shared" si="14"/>
        <v>-0.21000000000000796</v>
      </c>
      <c r="F85" s="15">
        <f>+E85/C85</f>
        <v>-0.0013775911834164785</v>
      </c>
      <c r="G85" s="16">
        <v>144.84</v>
      </c>
      <c r="H85" s="17">
        <f t="shared" si="15"/>
        <v>7.389999999999986</v>
      </c>
      <c r="I85" s="66"/>
      <c r="J85" s="80"/>
    </row>
    <row r="86" spans="1:10" ht="12.75">
      <c r="A86" s="65"/>
      <c r="B86" s="54" t="s">
        <v>8</v>
      </c>
      <c r="C86" s="7">
        <f>+'Dic-06'!D86</f>
        <v>52.75</v>
      </c>
      <c r="D86" s="13">
        <v>53.08</v>
      </c>
      <c r="E86" s="14">
        <f t="shared" si="14"/>
        <v>0.3299999999999983</v>
      </c>
      <c r="F86" s="15">
        <f>+E86/C86</f>
        <v>0.0062559241706160815</v>
      </c>
      <c r="G86" s="16">
        <v>48.02</v>
      </c>
      <c r="H86" s="17">
        <f t="shared" si="15"/>
        <v>5.059999999999995</v>
      </c>
      <c r="I86" s="66"/>
      <c r="J86" s="80"/>
    </row>
    <row r="87" spans="1:10" ht="13.5" thickBot="1">
      <c r="A87" s="65"/>
      <c r="B87" s="55" t="s">
        <v>6</v>
      </c>
      <c r="C87" s="7">
        <f>+'Dic-06'!D87</f>
        <v>3.88</v>
      </c>
      <c r="D87" s="19">
        <f>+D83+D84-D85</f>
        <v>4.6299999999999955</v>
      </c>
      <c r="E87" s="20">
        <f t="shared" si="14"/>
        <v>0.7499999999999956</v>
      </c>
      <c r="F87" s="21">
        <f>+E87/C87</f>
        <v>0.19329896907216382</v>
      </c>
      <c r="G87" s="19">
        <v>5.17</v>
      </c>
      <c r="H87" s="23">
        <f t="shared" si="15"/>
        <v>-0.5400000000000045</v>
      </c>
      <c r="I87" s="66"/>
      <c r="J87" s="80"/>
    </row>
    <row r="88" spans="1:10" ht="13.5" thickBot="1">
      <c r="A88" s="65"/>
      <c r="B88" s="56" t="s">
        <v>10</v>
      </c>
      <c r="C88" s="24">
        <f>+C87/C85</f>
        <v>0.02545263710312254</v>
      </c>
      <c r="D88" s="24">
        <f>+D87/D85</f>
        <v>0.030414504368389907</v>
      </c>
      <c r="E88" s="24">
        <f t="shared" si="14"/>
        <v>0.004961867265267369</v>
      </c>
      <c r="F88" s="25"/>
      <c r="G88" s="24">
        <f>+G87/G85</f>
        <v>0.03569455951394642</v>
      </c>
      <c r="H88" s="44">
        <f t="shared" si="15"/>
        <v>-0.0052800551455565135</v>
      </c>
      <c r="I88" s="66"/>
      <c r="J88" s="80"/>
    </row>
    <row r="89" spans="1:10" ht="6.75" customHeight="1" thickBot="1">
      <c r="A89" s="65"/>
      <c r="B89" s="67"/>
      <c r="C89" s="67"/>
      <c r="D89" s="67"/>
      <c r="E89" s="67"/>
      <c r="F89" s="67"/>
      <c r="G89" s="67"/>
      <c r="H89" s="67"/>
      <c r="I89" s="66"/>
      <c r="J89" s="80"/>
    </row>
    <row r="90" spans="1:10" ht="13.5" thickBot="1">
      <c r="A90" s="65"/>
      <c r="B90" s="57" t="s">
        <v>17</v>
      </c>
      <c r="C90" s="93" t="s">
        <v>4</v>
      </c>
      <c r="D90" s="94"/>
      <c r="E90" s="95" t="s">
        <v>7</v>
      </c>
      <c r="F90" s="97" t="s">
        <v>21</v>
      </c>
      <c r="G90" s="94"/>
      <c r="H90" s="95" t="s">
        <v>7</v>
      </c>
      <c r="I90" s="66"/>
      <c r="J90" s="80"/>
    </row>
    <row r="91" spans="1:10" ht="13.5" thickBot="1">
      <c r="A91" s="65"/>
      <c r="B91" s="58" t="s">
        <v>18</v>
      </c>
      <c r="C91" s="50" t="s">
        <v>40</v>
      </c>
      <c r="D91" s="51" t="s">
        <v>41</v>
      </c>
      <c r="E91" s="96"/>
      <c r="F91" s="50" t="s">
        <v>40</v>
      </c>
      <c r="G91" s="51" t="s">
        <v>41</v>
      </c>
      <c r="H91" s="96"/>
      <c r="I91" s="66"/>
      <c r="J91" s="80"/>
    </row>
    <row r="92" spans="1:10" ht="12.75">
      <c r="A92" s="65"/>
      <c r="B92" s="74" t="s">
        <v>12</v>
      </c>
      <c r="C92" s="83">
        <f>+'Dic-06'!C92</f>
        <v>38.48</v>
      </c>
      <c r="D92" s="29">
        <v>38.48</v>
      </c>
      <c r="E92" s="29">
        <f>+D92-C92</f>
        <v>0</v>
      </c>
      <c r="F92" s="29">
        <f>+'Dic-06'!G92</f>
        <v>7.71</v>
      </c>
      <c r="G92" s="29">
        <v>7.89</v>
      </c>
      <c r="H92" s="11">
        <f>+G92-F92</f>
        <v>0.17999999999999972</v>
      </c>
      <c r="I92" s="66"/>
      <c r="J92" s="80"/>
    </row>
    <row r="93" spans="1:10" ht="12.75">
      <c r="A93" s="65"/>
      <c r="B93" s="53" t="s">
        <v>13</v>
      </c>
      <c r="C93" s="84">
        <f>+'Dic-06'!C93</f>
        <v>26.69</v>
      </c>
      <c r="D93" s="7">
        <v>26.65</v>
      </c>
      <c r="E93" s="13">
        <f>+D93-C93</f>
        <v>-0.0400000000000027</v>
      </c>
      <c r="F93" s="13">
        <f>+'Dic-06'!G93</f>
        <v>25.9</v>
      </c>
      <c r="G93" s="7">
        <v>26.05</v>
      </c>
      <c r="H93" s="17">
        <f>+G93-F93</f>
        <v>0.15000000000000213</v>
      </c>
      <c r="I93" s="66"/>
      <c r="J93" s="80"/>
    </row>
    <row r="94" spans="1:10" ht="13.5" thickBot="1">
      <c r="A94" s="65"/>
      <c r="B94" s="54" t="s">
        <v>23</v>
      </c>
      <c r="C94" s="85">
        <f>+'Dic-06'!C94</f>
        <v>21.71</v>
      </c>
      <c r="D94" s="13">
        <v>21.83</v>
      </c>
      <c r="E94" s="13">
        <f>+D94-C94</f>
        <v>0.11999999999999744</v>
      </c>
      <c r="F94" s="30">
        <f>+'Dic-06'!G94</f>
        <v>12.2</v>
      </c>
      <c r="G94" s="13">
        <v>12.2</v>
      </c>
      <c r="H94" s="17">
        <f>+G94-F94</f>
        <v>0</v>
      </c>
      <c r="I94" s="66"/>
      <c r="J94" s="80"/>
    </row>
    <row r="95" spans="1:10" ht="13.5" thickBot="1">
      <c r="A95" s="65"/>
      <c r="B95" s="56" t="s">
        <v>19</v>
      </c>
      <c r="C95" s="32">
        <f aca="true" t="shared" si="16" ref="C95:H95">SUM(C92:C94)</f>
        <v>86.88</v>
      </c>
      <c r="D95" s="32">
        <f t="shared" si="16"/>
        <v>86.96</v>
      </c>
      <c r="E95" s="32">
        <f t="shared" si="16"/>
        <v>0.07999999999999474</v>
      </c>
      <c r="F95" s="32">
        <f t="shared" si="16"/>
        <v>45.81</v>
      </c>
      <c r="G95" s="32">
        <f t="shared" si="16"/>
        <v>46.14</v>
      </c>
      <c r="H95" s="32">
        <f t="shared" si="16"/>
        <v>0.33000000000000185</v>
      </c>
      <c r="I95" s="66"/>
      <c r="J95" s="80"/>
    </row>
    <row r="96" spans="1:10" ht="6.75" customHeight="1" thickBot="1">
      <c r="A96" s="65"/>
      <c r="B96" s="67"/>
      <c r="C96" s="67"/>
      <c r="D96" s="67"/>
      <c r="E96" s="67"/>
      <c r="F96" s="67"/>
      <c r="G96" s="67"/>
      <c r="H96" s="67"/>
      <c r="I96" s="66"/>
      <c r="J96" s="80"/>
    </row>
    <row r="97" spans="1:10" ht="13.5" thickBot="1">
      <c r="A97" s="65"/>
      <c r="B97" s="57" t="s">
        <v>17</v>
      </c>
      <c r="C97" s="93" t="s">
        <v>22</v>
      </c>
      <c r="D97" s="94"/>
      <c r="E97" s="95" t="s">
        <v>7</v>
      </c>
      <c r="F97" s="118" t="s">
        <v>5</v>
      </c>
      <c r="G97" s="93"/>
      <c r="H97" s="95" t="s">
        <v>7</v>
      </c>
      <c r="I97" s="66"/>
      <c r="J97" s="80"/>
    </row>
    <row r="98" spans="1:10" ht="13.5" thickBot="1">
      <c r="A98" s="65"/>
      <c r="B98" s="58" t="s">
        <v>20</v>
      </c>
      <c r="C98" s="50" t="s">
        <v>40</v>
      </c>
      <c r="D98" s="51" t="s">
        <v>41</v>
      </c>
      <c r="E98" s="96"/>
      <c r="F98" s="50" t="s">
        <v>40</v>
      </c>
      <c r="G98" s="51" t="s">
        <v>41</v>
      </c>
      <c r="H98" s="96"/>
      <c r="I98" s="66"/>
      <c r="J98" s="80"/>
    </row>
    <row r="99" spans="1:10" ht="12.75">
      <c r="A99" s="65"/>
      <c r="B99" s="74" t="s">
        <v>16</v>
      </c>
      <c r="C99" s="29">
        <v>22.68</v>
      </c>
      <c r="D99" s="29">
        <v>22.68</v>
      </c>
      <c r="E99" s="8">
        <f>+D99-C99</f>
        <v>0</v>
      </c>
      <c r="F99" s="35">
        <v>32.74</v>
      </c>
      <c r="G99" s="35">
        <v>32.74</v>
      </c>
      <c r="H99" s="47">
        <f>+G99-F99</f>
        <v>0</v>
      </c>
      <c r="I99" s="66"/>
      <c r="J99" s="80"/>
    </row>
    <row r="100" spans="1:10" ht="13.5" thickBot="1">
      <c r="A100" s="65"/>
      <c r="B100" s="54" t="s">
        <v>24</v>
      </c>
      <c r="C100" s="13">
        <v>0.9</v>
      </c>
      <c r="D100" s="13">
        <v>0.9</v>
      </c>
      <c r="E100" s="14">
        <f>+D100-C100</f>
        <v>0</v>
      </c>
      <c r="F100" s="36">
        <v>30.42</v>
      </c>
      <c r="G100" s="36">
        <v>30.42</v>
      </c>
      <c r="H100" s="17">
        <f>+G100-F100</f>
        <v>0</v>
      </c>
      <c r="I100" s="66"/>
      <c r="J100" s="80"/>
    </row>
    <row r="101" spans="1:10" ht="13.5" thickBot="1">
      <c r="A101" s="65"/>
      <c r="B101" s="56" t="s">
        <v>19</v>
      </c>
      <c r="C101" s="32">
        <f>SUM(C99:C100)</f>
        <v>23.58</v>
      </c>
      <c r="D101" s="32">
        <f>SUM(D99:D100)</f>
        <v>23.58</v>
      </c>
      <c r="E101" s="32">
        <f>+D101-C101</f>
        <v>0</v>
      </c>
      <c r="F101" s="32">
        <f>SUM(F99:F100)</f>
        <v>63.160000000000004</v>
      </c>
      <c r="G101" s="39">
        <f>SUM(G99:G100)</f>
        <v>63.160000000000004</v>
      </c>
      <c r="H101" s="26">
        <f>+G101-F101</f>
        <v>0</v>
      </c>
      <c r="I101" s="66"/>
      <c r="J101" s="80"/>
    </row>
    <row r="102" spans="1:10" ht="6.75" customHeight="1" thickBot="1">
      <c r="A102" s="65"/>
      <c r="B102" s="67"/>
      <c r="C102" s="67"/>
      <c r="D102" s="67"/>
      <c r="E102" s="67"/>
      <c r="F102" s="67"/>
      <c r="G102" s="67"/>
      <c r="H102" s="67"/>
      <c r="I102" s="66"/>
      <c r="J102" s="80"/>
    </row>
    <row r="103" spans="1:10" ht="13.5" thickBot="1">
      <c r="A103" s="65"/>
      <c r="B103" s="107" t="s">
        <v>38</v>
      </c>
      <c r="C103" s="108"/>
      <c r="D103" s="67"/>
      <c r="E103" s="67"/>
      <c r="F103" s="67"/>
      <c r="G103" s="98" t="s">
        <v>34</v>
      </c>
      <c r="H103" s="95" t="s">
        <v>7</v>
      </c>
      <c r="I103" s="66"/>
      <c r="J103" s="80"/>
    </row>
    <row r="104" spans="1:10" ht="13.5" thickBot="1">
      <c r="A104" s="65"/>
      <c r="B104" s="49" t="s">
        <v>2</v>
      </c>
      <c r="C104" s="50" t="s">
        <v>40</v>
      </c>
      <c r="D104" s="51" t="s">
        <v>41</v>
      </c>
      <c r="E104" s="51" t="s">
        <v>7</v>
      </c>
      <c r="F104" s="52" t="s">
        <v>11</v>
      </c>
      <c r="G104" s="99"/>
      <c r="H104" s="96"/>
      <c r="I104" s="66"/>
      <c r="J104" s="80"/>
    </row>
    <row r="105" spans="1:10" ht="12.75">
      <c r="A105" s="65"/>
      <c r="B105" s="53" t="s">
        <v>3</v>
      </c>
      <c r="C105" s="7">
        <f>+'Dic-06'!D105</f>
        <v>3.57</v>
      </c>
      <c r="D105" s="7">
        <v>3.57</v>
      </c>
      <c r="E105" s="8">
        <f aca="true" t="shared" si="17" ref="E105:E110">+D105-C105</f>
        <v>0</v>
      </c>
      <c r="F105" s="9">
        <f>+E105/C105</f>
        <v>0</v>
      </c>
      <c r="G105" s="10">
        <v>2.09</v>
      </c>
      <c r="H105" s="11">
        <f aca="true" t="shared" si="18" ref="H105:H110">+D105-G105</f>
        <v>1.48</v>
      </c>
      <c r="I105" s="66"/>
      <c r="J105" s="80"/>
    </row>
    <row r="106" spans="1:10" ht="12.75">
      <c r="A106" s="65"/>
      <c r="B106" s="54" t="s">
        <v>4</v>
      </c>
      <c r="C106" s="7">
        <f>+'Dic-06'!D106</f>
        <v>35.66</v>
      </c>
      <c r="D106" s="13">
        <v>35.67</v>
      </c>
      <c r="E106" s="14">
        <f t="shared" si="17"/>
        <v>0.010000000000005116</v>
      </c>
      <c r="F106" s="15">
        <f>+E106/C106</f>
        <v>0.00028042624789694664</v>
      </c>
      <c r="G106" s="16">
        <v>34.15</v>
      </c>
      <c r="H106" s="17">
        <f t="shared" si="18"/>
        <v>1.5200000000000031</v>
      </c>
      <c r="I106" s="66"/>
      <c r="J106" s="80"/>
    </row>
    <row r="107" spans="1:10" ht="12.75">
      <c r="A107" s="65"/>
      <c r="B107" s="54" t="s">
        <v>5</v>
      </c>
      <c r="C107" s="7">
        <f>+'Dic-06'!D107</f>
        <v>35.7</v>
      </c>
      <c r="D107" s="13">
        <v>35.66</v>
      </c>
      <c r="E107" s="14">
        <f t="shared" si="17"/>
        <v>-0.04000000000000625</v>
      </c>
      <c r="F107" s="15">
        <f>+E107/C107</f>
        <v>-0.0011204481792718838</v>
      </c>
      <c r="G107" s="16">
        <v>33.79</v>
      </c>
      <c r="H107" s="17">
        <f t="shared" si="18"/>
        <v>1.8699999999999974</v>
      </c>
      <c r="I107" s="66"/>
      <c r="J107" s="80"/>
    </row>
    <row r="108" spans="1:10" ht="12.75">
      <c r="A108" s="65"/>
      <c r="B108" s="54" t="s">
        <v>8</v>
      </c>
      <c r="C108" s="7">
        <f>+'Dic-06'!D108</f>
        <v>9.89</v>
      </c>
      <c r="D108" s="13">
        <v>9.9</v>
      </c>
      <c r="E108" s="14">
        <f t="shared" si="17"/>
        <v>0.009999999999999787</v>
      </c>
      <c r="F108" s="15">
        <f>+E108/C108</f>
        <v>0.0010111223458038206</v>
      </c>
      <c r="G108" s="16">
        <v>9.81</v>
      </c>
      <c r="H108" s="17">
        <f t="shared" si="18"/>
        <v>0.08999999999999986</v>
      </c>
      <c r="I108" s="66"/>
      <c r="J108" s="80"/>
    </row>
    <row r="109" spans="1:10" ht="13.5" thickBot="1">
      <c r="A109" s="65"/>
      <c r="B109" s="55" t="s">
        <v>6</v>
      </c>
      <c r="C109" s="7">
        <f>+'Dic-06'!D109</f>
        <v>3.19</v>
      </c>
      <c r="D109" s="19">
        <f>+D105+D106-D107</f>
        <v>3.5800000000000054</v>
      </c>
      <c r="E109" s="20">
        <f t="shared" si="17"/>
        <v>0.39000000000000545</v>
      </c>
      <c r="F109" s="21">
        <f>+E109/C109</f>
        <v>0.12225705329153776</v>
      </c>
      <c r="G109" s="19">
        <v>2.4</v>
      </c>
      <c r="H109" s="23">
        <f t="shared" si="18"/>
        <v>1.1800000000000055</v>
      </c>
      <c r="I109" s="66"/>
      <c r="J109" s="80"/>
    </row>
    <row r="110" spans="1:10" ht="13.5" thickBot="1">
      <c r="A110" s="65"/>
      <c r="B110" s="56" t="s">
        <v>10</v>
      </c>
      <c r="C110" s="24">
        <f>+C109/C107</f>
        <v>0.08935574229691876</v>
      </c>
      <c r="D110" s="24">
        <f>+D109/D107</f>
        <v>0.10039259674705568</v>
      </c>
      <c r="E110" s="24">
        <f t="shared" si="17"/>
        <v>0.011036854450136926</v>
      </c>
      <c r="F110" s="25"/>
      <c r="G110" s="24">
        <f>+G109/G107</f>
        <v>0.07102693104468778</v>
      </c>
      <c r="H110" s="44">
        <f t="shared" si="18"/>
        <v>0.0293656657023679</v>
      </c>
      <c r="I110" s="66"/>
      <c r="J110" s="80"/>
    </row>
    <row r="111" spans="1:10" ht="6.75" customHeight="1" thickBot="1">
      <c r="A111" s="65"/>
      <c r="B111" s="67"/>
      <c r="C111" s="67"/>
      <c r="D111" s="67"/>
      <c r="E111" s="67"/>
      <c r="F111" s="67"/>
      <c r="G111" s="67"/>
      <c r="H111" s="67"/>
      <c r="I111" s="66"/>
      <c r="J111" s="80"/>
    </row>
    <row r="112" spans="1:10" ht="13.5" thickBot="1">
      <c r="A112" s="65"/>
      <c r="B112" s="57" t="s">
        <v>17</v>
      </c>
      <c r="C112" s="93" t="s">
        <v>4</v>
      </c>
      <c r="D112" s="94"/>
      <c r="E112" s="95" t="s">
        <v>7</v>
      </c>
      <c r="F112" s="97" t="s">
        <v>21</v>
      </c>
      <c r="G112" s="94"/>
      <c r="H112" s="95" t="s">
        <v>7</v>
      </c>
      <c r="I112" s="66"/>
      <c r="J112" s="80"/>
    </row>
    <row r="113" spans="1:10" ht="13.5" thickBot="1">
      <c r="A113" s="65"/>
      <c r="B113" s="58" t="s">
        <v>18</v>
      </c>
      <c r="C113" s="50" t="s">
        <v>40</v>
      </c>
      <c r="D113" s="51" t="s">
        <v>41</v>
      </c>
      <c r="E113" s="96"/>
      <c r="F113" s="50" t="s">
        <v>40</v>
      </c>
      <c r="G113" s="51" t="s">
        <v>41</v>
      </c>
      <c r="H113" s="96"/>
      <c r="I113" s="66"/>
      <c r="J113" s="80"/>
    </row>
    <row r="114" spans="1:10" ht="12.75">
      <c r="A114" s="65"/>
      <c r="B114" s="74" t="s">
        <v>13</v>
      </c>
      <c r="C114" s="83">
        <f>+'Dic-06'!D114</f>
        <v>6.38</v>
      </c>
      <c r="D114" s="29">
        <v>6.4</v>
      </c>
      <c r="E114" s="29">
        <f>+D114-C114</f>
        <v>0.020000000000000462</v>
      </c>
      <c r="F114" s="83">
        <f>+'Dic-06'!G114</f>
        <v>5.9</v>
      </c>
      <c r="G114" s="29">
        <v>5.87</v>
      </c>
      <c r="H114" s="11">
        <f>+G114-F114</f>
        <v>-0.03000000000000025</v>
      </c>
      <c r="I114" s="66"/>
      <c r="J114" s="80"/>
    </row>
    <row r="115" spans="1:10" ht="12.75">
      <c r="A115" s="65"/>
      <c r="B115" s="53" t="s">
        <v>23</v>
      </c>
      <c r="C115" s="84">
        <f>+'Dic-06'!D115</f>
        <v>5.37</v>
      </c>
      <c r="D115" s="7">
        <v>5.37</v>
      </c>
      <c r="E115" s="13">
        <f>+D115-C115</f>
        <v>0</v>
      </c>
      <c r="F115" s="84">
        <f>+'Dic-06'!G115</f>
        <v>2.15</v>
      </c>
      <c r="G115" s="7">
        <v>2.15</v>
      </c>
      <c r="H115" s="17">
        <f>+G115-F115</f>
        <v>0</v>
      </c>
      <c r="I115" s="66"/>
      <c r="J115" s="80"/>
    </row>
    <row r="116" spans="1:10" ht="13.5" thickBot="1">
      <c r="A116" s="65"/>
      <c r="B116" s="54" t="s">
        <v>16</v>
      </c>
      <c r="C116" s="85">
        <f>+'Dic-06'!D116</f>
        <v>2.45</v>
      </c>
      <c r="D116" s="13">
        <v>2.45</v>
      </c>
      <c r="E116" s="13">
        <f>+D116-C116</f>
        <v>0</v>
      </c>
      <c r="F116" s="85">
        <f>+'Dic-06'!G116</f>
        <v>0.25</v>
      </c>
      <c r="G116" s="13">
        <v>0.025</v>
      </c>
      <c r="H116" s="17">
        <f>+G116-F116</f>
        <v>-0.225</v>
      </c>
      <c r="I116" s="66"/>
      <c r="J116" s="80"/>
    </row>
    <row r="117" spans="1:10" ht="13.5" thickBot="1">
      <c r="A117" s="65"/>
      <c r="B117" s="56" t="s">
        <v>19</v>
      </c>
      <c r="C117" s="32">
        <f aca="true" t="shared" si="19" ref="C117:H117">SUM(C114:C116)</f>
        <v>14.2</v>
      </c>
      <c r="D117" s="32">
        <f t="shared" si="19"/>
        <v>14.219999999999999</v>
      </c>
      <c r="E117" s="32">
        <f t="shared" si="19"/>
        <v>0.020000000000000462</v>
      </c>
      <c r="F117" s="32">
        <f t="shared" si="19"/>
        <v>8.3</v>
      </c>
      <c r="G117" s="32">
        <f t="shared" si="19"/>
        <v>8.045</v>
      </c>
      <c r="H117" s="32">
        <f t="shared" si="19"/>
        <v>-0.2550000000000002</v>
      </c>
      <c r="I117" s="66"/>
      <c r="J117" s="80"/>
    </row>
    <row r="118" spans="1:10" ht="6" customHeight="1" thickBot="1">
      <c r="A118" s="65"/>
      <c r="B118" s="67"/>
      <c r="C118" s="67"/>
      <c r="D118" s="67"/>
      <c r="E118" s="67"/>
      <c r="F118" s="67"/>
      <c r="G118" s="67"/>
      <c r="H118" s="67"/>
      <c r="I118" s="66"/>
      <c r="J118" s="80"/>
    </row>
    <row r="119" spans="1:10" ht="13.5" thickBot="1">
      <c r="A119" s="65"/>
      <c r="B119" s="57" t="s">
        <v>17</v>
      </c>
      <c r="C119" s="93" t="s">
        <v>22</v>
      </c>
      <c r="D119" s="94"/>
      <c r="E119" s="95" t="s">
        <v>7</v>
      </c>
      <c r="F119" s="118" t="s">
        <v>5</v>
      </c>
      <c r="G119" s="93"/>
      <c r="H119" s="95" t="s">
        <v>7</v>
      </c>
      <c r="I119" s="66"/>
      <c r="J119" s="80"/>
    </row>
    <row r="120" spans="1:10" ht="13.5" thickBot="1">
      <c r="A120" s="65"/>
      <c r="B120" s="58" t="s">
        <v>20</v>
      </c>
      <c r="C120" s="50" t="s">
        <v>40</v>
      </c>
      <c r="D120" s="51" t="s">
        <v>41</v>
      </c>
      <c r="E120" s="96"/>
      <c r="F120" s="50" t="s">
        <v>40</v>
      </c>
      <c r="G120" s="51" t="s">
        <v>41</v>
      </c>
      <c r="H120" s="96"/>
      <c r="I120" s="66"/>
      <c r="J120" s="80"/>
    </row>
    <row r="121" spans="1:10" ht="12.75">
      <c r="A121" s="65"/>
      <c r="B121" s="74" t="s">
        <v>24</v>
      </c>
      <c r="C121" s="83">
        <f>+'Dic-06'!D121</f>
        <v>1.7</v>
      </c>
      <c r="D121" s="59">
        <v>1.7</v>
      </c>
      <c r="E121" s="60">
        <f>+D121-C121</f>
        <v>0</v>
      </c>
      <c r="F121" s="83">
        <f>+'Dic-06'!G121</f>
        <v>8.34</v>
      </c>
      <c r="G121" s="61">
        <v>8.34</v>
      </c>
      <c r="H121" s="47">
        <f>+G121-F121</f>
        <v>0</v>
      </c>
      <c r="I121" s="66"/>
      <c r="J121" s="80"/>
    </row>
    <row r="122" spans="1:10" ht="12.75">
      <c r="A122" s="65"/>
      <c r="B122" s="53" t="s">
        <v>39</v>
      </c>
      <c r="C122" s="84">
        <f>+'Dic-06'!D122</f>
        <v>1.8</v>
      </c>
      <c r="D122" s="13">
        <v>1.85</v>
      </c>
      <c r="E122" s="14">
        <f>+D122-C122</f>
        <v>0.050000000000000044</v>
      </c>
      <c r="F122" s="84">
        <f>+'Dic-06'!G122</f>
        <v>3</v>
      </c>
      <c r="G122" s="36">
        <v>3.05</v>
      </c>
      <c r="H122" s="17">
        <f>+G122-F122</f>
        <v>0.04999999999999982</v>
      </c>
      <c r="I122" s="66"/>
      <c r="J122" s="80"/>
    </row>
    <row r="123" spans="1:10" ht="13.5" thickBot="1">
      <c r="A123" s="65"/>
      <c r="B123" s="54" t="s">
        <v>27</v>
      </c>
      <c r="C123" s="85">
        <f>+'Dic-06'!D123</f>
        <v>0.05</v>
      </c>
      <c r="D123" s="13">
        <v>0.05</v>
      </c>
      <c r="E123" s="14">
        <f>+D123-C123</f>
        <v>0</v>
      </c>
      <c r="F123" s="85">
        <f>+'Dic-06'!G123</f>
        <v>0.06</v>
      </c>
      <c r="G123" s="36">
        <v>0.06</v>
      </c>
      <c r="H123" s="17">
        <f>+G123-F123</f>
        <v>0</v>
      </c>
      <c r="I123" s="66"/>
      <c r="J123" s="80"/>
    </row>
    <row r="124" spans="1:10" ht="13.5" thickBot="1">
      <c r="A124" s="65"/>
      <c r="B124" s="56" t="s">
        <v>19</v>
      </c>
      <c r="C124" s="32">
        <f>SUM(C121:C123)</f>
        <v>3.55</v>
      </c>
      <c r="D124" s="32">
        <f>SUM(D121:D123)</f>
        <v>3.5999999999999996</v>
      </c>
      <c r="E124" s="32">
        <f>+D124-C124</f>
        <v>0.04999999999999982</v>
      </c>
      <c r="F124" s="32">
        <f>SUM(F121:F123)</f>
        <v>11.4</v>
      </c>
      <c r="G124" s="39">
        <f>SUM(G121:G123)</f>
        <v>11.450000000000001</v>
      </c>
      <c r="H124" s="26">
        <f>+G124-F124</f>
        <v>0.05000000000000071</v>
      </c>
      <c r="I124" s="66"/>
      <c r="J124" s="80"/>
    </row>
    <row r="125" spans="1:10" ht="12.75">
      <c r="A125" s="65"/>
      <c r="B125" s="67"/>
      <c r="C125" s="67"/>
      <c r="D125" s="67"/>
      <c r="E125" s="67"/>
      <c r="F125" s="67"/>
      <c r="G125" s="67"/>
      <c r="H125" s="67"/>
      <c r="I125" s="66"/>
      <c r="J125" s="80"/>
    </row>
    <row r="126" spans="1:10" ht="12.75">
      <c r="A126" s="65"/>
      <c r="B126" s="67"/>
      <c r="C126" s="67"/>
      <c r="D126" s="67"/>
      <c r="E126" s="67"/>
      <c r="F126" s="67"/>
      <c r="G126" s="67"/>
      <c r="H126" s="67"/>
      <c r="I126" s="66"/>
      <c r="J126" s="80"/>
    </row>
    <row r="127" spans="1:10" ht="13.5" thickBot="1">
      <c r="A127" s="68"/>
      <c r="B127" s="69"/>
      <c r="C127" s="69"/>
      <c r="D127" s="69"/>
      <c r="E127" s="69"/>
      <c r="F127" s="69"/>
      <c r="G127" s="69"/>
      <c r="H127" s="69"/>
      <c r="I127" s="70"/>
      <c r="J127" s="80"/>
    </row>
    <row r="128" spans="1:10" ht="13.5" thickTop="1">
      <c r="A128" s="80"/>
      <c r="B128" s="81"/>
      <c r="C128" s="81"/>
      <c r="D128" s="81"/>
      <c r="E128" s="81"/>
      <c r="F128" s="81"/>
      <c r="G128" s="81"/>
      <c r="H128" s="81"/>
      <c r="I128" s="80"/>
      <c r="J128" s="80"/>
    </row>
  </sheetData>
  <mergeCells count="54">
    <mergeCell ref="C119:D119"/>
    <mergeCell ref="E119:E120"/>
    <mergeCell ref="F119:G119"/>
    <mergeCell ref="H119:H120"/>
    <mergeCell ref="B103:C103"/>
    <mergeCell ref="G103:G104"/>
    <mergeCell ref="H103:H104"/>
    <mergeCell ref="C112:D112"/>
    <mergeCell ref="E112:E113"/>
    <mergeCell ref="F112:G112"/>
    <mergeCell ref="H112:H113"/>
    <mergeCell ref="C97:D97"/>
    <mergeCell ref="E97:E98"/>
    <mergeCell ref="F97:G97"/>
    <mergeCell ref="H97:H98"/>
    <mergeCell ref="C90:D90"/>
    <mergeCell ref="E90:E91"/>
    <mergeCell ref="F90:G90"/>
    <mergeCell ref="H90:H91"/>
    <mergeCell ref="H66:H67"/>
    <mergeCell ref="C73:D73"/>
    <mergeCell ref="E73:E74"/>
    <mergeCell ref="F73:G73"/>
    <mergeCell ref="H73:H74"/>
    <mergeCell ref="G3:G4"/>
    <mergeCell ref="H3:H4"/>
    <mergeCell ref="G31:G32"/>
    <mergeCell ref="H31:H32"/>
    <mergeCell ref="H21:H22"/>
    <mergeCell ref="H46:H47"/>
    <mergeCell ref="E40:E41"/>
    <mergeCell ref="H40:H41"/>
    <mergeCell ref="H56:H57"/>
    <mergeCell ref="F40:G40"/>
    <mergeCell ref="F46:G46"/>
    <mergeCell ref="E46:E47"/>
    <mergeCell ref="G81:G82"/>
    <mergeCell ref="H81:H82"/>
    <mergeCell ref="B1:H1"/>
    <mergeCell ref="B2:H2"/>
    <mergeCell ref="C40:D40"/>
    <mergeCell ref="E12:E13"/>
    <mergeCell ref="H12:H13"/>
    <mergeCell ref="E21:E22"/>
    <mergeCell ref="F21:G21"/>
    <mergeCell ref="B81:C81"/>
    <mergeCell ref="C12:D12"/>
    <mergeCell ref="F12:G12"/>
    <mergeCell ref="C46:D46"/>
    <mergeCell ref="C66:D66"/>
    <mergeCell ref="E66:E67"/>
    <mergeCell ref="F66:G66"/>
    <mergeCell ref="G56:G57"/>
    <mergeCell ref="C21:D21"/>
  </mergeCells>
  <printOptions/>
  <pageMargins left="0.75" right="0.75" top="0.57" bottom="0.69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G124" sqref="G124"/>
    </sheetView>
  </sheetViews>
  <sheetFormatPr defaultColWidth="11.421875" defaultRowHeight="12.75" zeroHeight="1"/>
  <cols>
    <col min="1" max="1" width="8.7109375" style="0" customWidth="1"/>
    <col min="2" max="2" width="15.140625" style="2" bestFit="1" customWidth="1"/>
    <col min="3" max="4" width="11.7109375" style="2" customWidth="1"/>
    <col min="5" max="5" width="12.7109375" style="2" customWidth="1"/>
    <col min="6" max="7" width="11.7109375" style="2" customWidth="1"/>
    <col min="8" max="8" width="12.7109375" style="2" customWidth="1"/>
    <col min="9" max="9" width="8.7109375" style="0" customWidth="1"/>
    <col min="11" max="16384" width="0" style="0" hidden="1" customWidth="1"/>
  </cols>
  <sheetData>
    <row r="1" spans="1:10" ht="14.25" thickTop="1">
      <c r="A1" s="63"/>
      <c r="B1" s="100" t="s">
        <v>0</v>
      </c>
      <c r="C1" s="101"/>
      <c r="D1" s="101"/>
      <c r="E1" s="101"/>
      <c r="F1" s="101"/>
      <c r="G1" s="101"/>
      <c r="H1" s="101"/>
      <c r="I1" s="64"/>
      <c r="J1" s="80"/>
    </row>
    <row r="2" spans="1:10" ht="13.5" thickBot="1">
      <c r="A2" s="65"/>
      <c r="B2" s="102">
        <f ca="1">TODAY()</f>
        <v>39122</v>
      </c>
      <c r="C2" s="103"/>
      <c r="D2" s="103"/>
      <c r="E2" s="103"/>
      <c r="F2" s="103"/>
      <c r="G2" s="103"/>
      <c r="H2" s="103"/>
      <c r="I2" s="66"/>
      <c r="J2" s="80"/>
    </row>
    <row r="3" spans="1:10" ht="13.5" thickBot="1">
      <c r="A3" s="65"/>
      <c r="B3" s="1" t="s">
        <v>1</v>
      </c>
      <c r="C3" s="67"/>
      <c r="D3" s="67"/>
      <c r="E3" s="67"/>
      <c r="F3" s="67"/>
      <c r="G3" s="113" t="s">
        <v>34</v>
      </c>
      <c r="H3" s="104" t="s">
        <v>7</v>
      </c>
      <c r="I3" s="66"/>
      <c r="J3" s="80"/>
    </row>
    <row r="4" spans="1:10" ht="13.5" thickBot="1">
      <c r="A4" s="65"/>
      <c r="B4" s="3" t="s">
        <v>2</v>
      </c>
      <c r="C4" s="4" t="s">
        <v>41</v>
      </c>
      <c r="D4" s="4" t="s">
        <v>44</v>
      </c>
      <c r="E4" s="4" t="s">
        <v>7</v>
      </c>
      <c r="F4" s="5" t="s">
        <v>11</v>
      </c>
      <c r="G4" s="114"/>
      <c r="H4" s="105"/>
      <c r="I4" s="66"/>
      <c r="J4" s="80"/>
    </row>
    <row r="5" spans="1:10" ht="12.75">
      <c r="A5" s="65"/>
      <c r="B5" s="6" t="s">
        <v>3</v>
      </c>
      <c r="C5" s="7">
        <v>147.42</v>
      </c>
      <c r="D5" s="7">
        <v>146.93</v>
      </c>
      <c r="E5" s="8">
        <f aca="true" t="shared" si="0" ref="E5:E10">+D5-C5</f>
        <v>-0.4899999999999807</v>
      </c>
      <c r="F5" s="9">
        <f>+E5/C5</f>
        <v>-0.0033238366571698595</v>
      </c>
      <c r="G5" s="10">
        <v>151.22</v>
      </c>
      <c r="H5" s="11">
        <f>+D5-G5</f>
        <v>-4.289999999999992</v>
      </c>
      <c r="I5" s="66"/>
      <c r="J5" s="82"/>
    </row>
    <row r="6" spans="1:10" ht="12.75">
      <c r="A6" s="65"/>
      <c r="B6" s="12" t="s">
        <v>4</v>
      </c>
      <c r="C6" s="13">
        <v>590.75</v>
      </c>
      <c r="D6" s="13">
        <v>592.03</v>
      </c>
      <c r="E6" s="14">
        <f t="shared" si="0"/>
        <v>1.2799999999999727</v>
      </c>
      <c r="F6" s="15">
        <f>+E6/C6</f>
        <v>0.0021667371984764668</v>
      </c>
      <c r="G6" s="16">
        <v>620.13</v>
      </c>
      <c r="H6" s="17">
        <f>+D6-G6</f>
        <v>-28.100000000000023</v>
      </c>
      <c r="I6" s="66"/>
      <c r="J6" s="80"/>
    </row>
    <row r="7" spans="1:10" ht="12.75">
      <c r="A7" s="65"/>
      <c r="B7" s="12" t="s">
        <v>9</v>
      </c>
      <c r="C7" s="13">
        <v>616.35</v>
      </c>
      <c r="D7" s="13">
        <v>618.16</v>
      </c>
      <c r="E7" s="14">
        <f t="shared" si="0"/>
        <v>1.8099999999999454</v>
      </c>
      <c r="F7" s="15">
        <f>+E7/C7</f>
        <v>0.002936643141072354</v>
      </c>
      <c r="G7" s="16">
        <v>624.42</v>
      </c>
      <c r="H7" s="17">
        <f>+D7-G7</f>
        <v>-6.259999999999991</v>
      </c>
      <c r="I7" s="66"/>
      <c r="J7" s="80"/>
    </row>
    <row r="8" spans="1:10" ht="12.75">
      <c r="A8" s="65"/>
      <c r="B8" s="12" t="s">
        <v>8</v>
      </c>
      <c r="C8" s="13">
        <v>108.88</v>
      </c>
      <c r="D8" s="13">
        <v>109.04</v>
      </c>
      <c r="E8" s="14">
        <f t="shared" si="0"/>
        <v>0.1600000000000108</v>
      </c>
      <c r="F8" s="15">
        <f>+E8/C8</f>
        <v>0.0014695077149156025</v>
      </c>
      <c r="G8" s="16">
        <v>116.86</v>
      </c>
      <c r="H8" s="17">
        <f>+D8-G8</f>
        <v>-7.819999999999993</v>
      </c>
      <c r="I8" s="66"/>
      <c r="J8" s="80"/>
    </row>
    <row r="9" spans="1:10" ht="13.5" thickBot="1">
      <c r="A9" s="65"/>
      <c r="B9" s="18" t="s">
        <v>6</v>
      </c>
      <c r="C9" s="19">
        <v>121.83</v>
      </c>
      <c r="D9" s="19">
        <v>120.8</v>
      </c>
      <c r="E9" s="20">
        <f t="shared" si="0"/>
        <v>-1.0300000000000011</v>
      </c>
      <c r="F9" s="21">
        <f>+E9/C9</f>
        <v>-0.0084544036772552</v>
      </c>
      <c r="G9" s="19">
        <v>146.93</v>
      </c>
      <c r="H9" s="23">
        <f>+D9-G9</f>
        <v>-26.13000000000001</v>
      </c>
      <c r="I9" s="66"/>
      <c r="J9" s="80"/>
    </row>
    <row r="10" spans="1:10" ht="13.5" thickBot="1">
      <c r="A10" s="65"/>
      <c r="B10" s="79" t="s">
        <v>10</v>
      </c>
      <c r="C10" s="24">
        <f>+C9/C7</f>
        <v>0.19766366512533462</v>
      </c>
      <c r="D10" s="24">
        <f>+D9/D7</f>
        <v>0.1954186618351236</v>
      </c>
      <c r="E10" s="24">
        <f t="shared" si="0"/>
        <v>-0.0022450032902110173</v>
      </c>
      <c r="F10" s="25"/>
      <c r="G10" s="24">
        <f>+G9/G7</f>
        <v>0.23530636430607607</v>
      </c>
      <c r="H10" s="26"/>
      <c r="I10" s="66"/>
      <c r="J10" s="80"/>
    </row>
    <row r="11" spans="1:10" ht="6.75" customHeight="1" thickBot="1">
      <c r="A11" s="65"/>
      <c r="B11" s="67"/>
      <c r="C11" s="67"/>
      <c r="D11" s="67"/>
      <c r="E11" s="67"/>
      <c r="F11" s="67"/>
      <c r="G11" s="67"/>
      <c r="H11" s="67"/>
      <c r="I11" s="66"/>
      <c r="J11" s="80"/>
    </row>
    <row r="12" spans="1:10" ht="13.5" thickBot="1">
      <c r="A12" s="65"/>
      <c r="B12" s="27" t="s">
        <v>17</v>
      </c>
      <c r="C12" s="88" t="s">
        <v>4</v>
      </c>
      <c r="D12" s="89"/>
      <c r="E12" s="104" t="s">
        <v>7</v>
      </c>
      <c r="F12" s="90" t="s">
        <v>21</v>
      </c>
      <c r="G12" s="89"/>
      <c r="H12" s="104" t="s">
        <v>7</v>
      </c>
      <c r="I12" s="66"/>
      <c r="J12" s="80"/>
    </row>
    <row r="13" spans="1:10" ht="13.5" thickBot="1">
      <c r="A13" s="65"/>
      <c r="B13" s="28" t="s">
        <v>18</v>
      </c>
      <c r="C13" s="4" t="s">
        <v>41</v>
      </c>
      <c r="D13" s="4" t="s">
        <v>44</v>
      </c>
      <c r="E13" s="105"/>
      <c r="F13" s="4" t="s">
        <v>41</v>
      </c>
      <c r="G13" s="4" t="s">
        <v>44</v>
      </c>
      <c r="H13" s="105"/>
      <c r="I13" s="66"/>
      <c r="J13" s="80"/>
    </row>
    <row r="14" spans="1:10" ht="12.75">
      <c r="A14" s="65"/>
      <c r="B14" s="71" t="s">
        <v>12</v>
      </c>
      <c r="C14" s="29">
        <v>49.32</v>
      </c>
      <c r="D14" s="29">
        <v>49.32</v>
      </c>
      <c r="E14" s="29">
        <f aca="true" t="shared" si="1" ref="E14:E19">+D14-C14</f>
        <v>0</v>
      </c>
      <c r="F14" s="29">
        <v>23.81</v>
      </c>
      <c r="G14" s="29">
        <v>23.81</v>
      </c>
      <c r="H14" s="11">
        <f aca="true" t="shared" si="2" ref="H14:H19">+G14-F14</f>
        <v>0</v>
      </c>
      <c r="I14" s="66"/>
      <c r="J14" s="80"/>
    </row>
    <row r="15" spans="1:10" ht="12.75">
      <c r="A15" s="65"/>
      <c r="B15" s="12" t="s">
        <v>13</v>
      </c>
      <c r="C15" s="13">
        <v>14.2</v>
      </c>
      <c r="D15" s="13">
        <v>14.2</v>
      </c>
      <c r="E15" s="13">
        <f t="shared" si="1"/>
        <v>0</v>
      </c>
      <c r="F15" s="13">
        <v>9.5</v>
      </c>
      <c r="G15" s="13">
        <v>9.5</v>
      </c>
      <c r="H15" s="17">
        <f t="shared" si="2"/>
        <v>0</v>
      </c>
      <c r="I15" s="66"/>
      <c r="J15" s="80"/>
    </row>
    <row r="16" spans="1:10" ht="12.75">
      <c r="A16" s="65"/>
      <c r="B16" s="72" t="s">
        <v>14</v>
      </c>
      <c r="C16" s="13">
        <v>10.5</v>
      </c>
      <c r="D16" s="13">
        <v>10.5</v>
      </c>
      <c r="E16" s="13">
        <f t="shared" si="1"/>
        <v>0</v>
      </c>
      <c r="F16" s="13">
        <v>10.5</v>
      </c>
      <c r="G16" s="13">
        <v>10.5</v>
      </c>
      <c r="H16" s="17">
        <f t="shared" si="2"/>
        <v>0</v>
      </c>
      <c r="I16" s="66"/>
      <c r="J16" s="80"/>
    </row>
    <row r="17" spans="1:10" ht="12.75">
      <c r="A17" s="65"/>
      <c r="B17" s="12" t="s">
        <v>15</v>
      </c>
      <c r="C17" s="13">
        <v>27.3</v>
      </c>
      <c r="D17" s="13">
        <v>27.3</v>
      </c>
      <c r="E17" s="13">
        <f t="shared" si="1"/>
        <v>0</v>
      </c>
      <c r="F17" s="13">
        <v>20.5</v>
      </c>
      <c r="G17" s="13">
        <v>20.5</v>
      </c>
      <c r="H17" s="17">
        <f t="shared" si="2"/>
        <v>0</v>
      </c>
      <c r="I17" s="66"/>
      <c r="J17" s="80"/>
    </row>
    <row r="18" spans="1:10" ht="13.5" thickBot="1">
      <c r="A18" s="65"/>
      <c r="B18" s="73" t="s">
        <v>16</v>
      </c>
      <c r="C18" s="30">
        <v>117.93</v>
      </c>
      <c r="D18" s="30">
        <v>117.27</v>
      </c>
      <c r="E18" s="30">
        <f t="shared" si="1"/>
        <v>-0.6600000000000108</v>
      </c>
      <c r="F18" s="30">
        <v>15.5</v>
      </c>
      <c r="G18" s="30">
        <v>15</v>
      </c>
      <c r="H18" s="31">
        <f t="shared" si="2"/>
        <v>-0.5</v>
      </c>
      <c r="I18" s="66"/>
      <c r="J18" s="80"/>
    </row>
    <row r="19" spans="1:10" ht="13.5" thickBot="1">
      <c r="A19" s="65"/>
      <c r="B19" s="79" t="s">
        <v>19</v>
      </c>
      <c r="C19" s="32">
        <f>SUM(C14:C18)</f>
        <v>219.25</v>
      </c>
      <c r="D19" s="32">
        <f>SUM(D14:D18)</f>
        <v>218.58999999999997</v>
      </c>
      <c r="E19" s="32">
        <f t="shared" si="1"/>
        <v>-0.660000000000025</v>
      </c>
      <c r="F19" s="32">
        <f>SUM(F14:F18)</f>
        <v>79.81</v>
      </c>
      <c r="G19" s="32">
        <f>SUM(G14:G18)</f>
        <v>79.31</v>
      </c>
      <c r="H19" s="26">
        <f t="shared" si="2"/>
        <v>-0.5</v>
      </c>
      <c r="I19" s="66"/>
      <c r="J19" s="80"/>
    </row>
    <row r="20" spans="1:10" ht="6.75" customHeight="1" thickBot="1">
      <c r="A20" s="65"/>
      <c r="B20" s="67"/>
      <c r="C20" s="67"/>
      <c r="D20" s="67"/>
      <c r="E20" s="67"/>
      <c r="F20" s="67"/>
      <c r="G20" s="67"/>
      <c r="H20" s="67"/>
      <c r="I20" s="66"/>
      <c r="J20" s="80"/>
    </row>
    <row r="21" spans="1:10" ht="13.5" thickBot="1">
      <c r="A21" s="65"/>
      <c r="B21" s="33" t="s">
        <v>17</v>
      </c>
      <c r="C21" s="90" t="s">
        <v>22</v>
      </c>
      <c r="D21" s="89"/>
      <c r="E21" s="104" t="s">
        <v>7</v>
      </c>
      <c r="F21" s="106" t="s">
        <v>5</v>
      </c>
      <c r="G21" s="88"/>
      <c r="H21" s="104" t="s">
        <v>7</v>
      </c>
      <c r="I21" s="66"/>
      <c r="J21" s="80"/>
    </row>
    <row r="22" spans="1:10" ht="13.5" thickBot="1">
      <c r="A22" s="65"/>
      <c r="B22" s="34" t="s">
        <v>20</v>
      </c>
      <c r="C22" s="4" t="s">
        <v>41</v>
      </c>
      <c r="D22" s="4" t="s">
        <v>44</v>
      </c>
      <c r="E22" s="105"/>
      <c r="F22" s="4" t="s">
        <v>41</v>
      </c>
      <c r="G22" s="4" t="s">
        <v>44</v>
      </c>
      <c r="H22" s="105"/>
      <c r="I22" s="66"/>
      <c r="J22" s="80"/>
    </row>
    <row r="23" spans="1:10" ht="12.75">
      <c r="A23" s="65"/>
      <c r="B23" s="71" t="s">
        <v>23</v>
      </c>
      <c r="C23" s="29">
        <v>7.5</v>
      </c>
      <c r="D23" s="29">
        <v>7.5</v>
      </c>
      <c r="E23" s="29">
        <f aca="true" t="shared" si="3" ref="E23:E29">+D23-C23</f>
        <v>0</v>
      </c>
      <c r="F23" s="35">
        <v>10.4</v>
      </c>
      <c r="G23" s="35">
        <v>10.4</v>
      </c>
      <c r="H23" s="11">
        <f aca="true" t="shared" si="4" ref="H23:H29">+G23-F23</f>
        <v>0</v>
      </c>
      <c r="I23" s="66"/>
      <c r="J23" s="80"/>
    </row>
    <row r="24" spans="1:10" ht="12.75">
      <c r="A24" s="65"/>
      <c r="B24" s="12" t="s">
        <v>24</v>
      </c>
      <c r="C24" s="13">
        <v>0.7</v>
      </c>
      <c r="D24" s="13">
        <v>0.7</v>
      </c>
      <c r="E24" s="13">
        <f t="shared" si="3"/>
        <v>0</v>
      </c>
      <c r="F24" s="36">
        <v>101</v>
      </c>
      <c r="G24" s="36">
        <v>101</v>
      </c>
      <c r="H24" s="17">
        <f t="shared" si="4"/>
        <v>0</v>
      </c>
      <c r="I24" s="66"/>
      <c r="J24" s="80"/>
    </row>
    <row r="25" spans="1:10" ht="12.75">
      <c r="A25" s="65"/>
      <c r="B25" s="72" t="s">
        <v>25</v>
      </c>
      <c r="C25" s="13">
        <v>9.98</v>
      </c>
      <c r="D25" s="13">
        <v>10</v>
      </c>
      <c r="E25" s="13">
        <f t="shared" si="3"/>
        <v>0.019999999999999574</v>
      </c>
      <c r="F25" s="36">
        <v>29.44</v>
      </c>
      <c r="G25" s="36">
        <v>29.44</v>
      </c>
      <c r="H25" s="17">
        <f t="shared" si="4"/>
        <v>0</v>
      </c>
      <c r="I25" s="66"/>
      <c r="J25" s="80"/>
    </row>
    <row r="26" spans="1:10" ht="12.75">
      <c r="A26" s="65"/>
      <c r="B26" s="12" t="s">
        <v>26</v>
      </c>
      <c r="C26" s="13">
        <v>16.4</v>
      </c>
      <c r="D26" s="13">
        <v>16.2</v>
      </c>
      <c r="E26" s="13">
        <f t="shared" si="3"/>
        <v>-0.1999999999999993</v>
      </c>
      <c r="F26" s="36">
        <v>34.98</v>
      </c>
      <c r="G26" s="36">
        <v>34.78</v>
      </c>
      <c r="H26" s="17">
        <f t="shared" si="4"/>
        <v>-0.19999999999999574</v>
      </c>
      <c r="I26" s="66"/>
      <c r="J26" s="80"/>
    </row>
    <row r="27" spans="1:10" ht="12.75">
      <c r="A27" s="65"/>
      <c r="B27" s="18" t="s">
        <v>27</v>
      </c>
      <c r="C27" s="19">
        <v>0.4</v>
      </c>
      <c r="D27" s="19">
        <v>0.4</v>
      </c>
      <c r="E27" s="13">
        <f t="shared" si="3"/>
        <v>0</v>
      </c>
      <c r="F27" s="37">
        <v>21.9</v>
      </c>
      <c r="G27" s="37">
        <v>21.9</v>
      </c>
      <c r="H27" s="17">
        <f t="shared" si="4"/>
        <v>0</v>
      </c>
      <c r="I27" s="66"/>
      <c r="J27" s="80"/>
    </row>
    <row r="28" spans="1:10" ht="13.5" thickBot="1">
      <c r="A28" s="65"/>
      <c r="B28" s="73" t="s">
        <v>28</v>
      </c>
      <c r="C28" s="30">
        <v>10.05</v>
      </c>
      <c r="D28" s="30">
        <v>10.05</v>
      </c>
      <c r="E28" s="19">
        <f t="shared" si="3"/>
        <v>0</v>
      </c>
      <c r="F28" s="38">
        <v>10.02</v>
      </c>
      <c r="G28" s="38">
        <v>10.02</v>
      </c>
      <c r="H28" s="23">
        <f t="shared" si="4"/>
        <v>0</v>
      </c>
      <c r="I28" s="66"/>
      <c r="J28" s="80"/>
    </row>
    <row r="29" spans="1:10" ht="13.5" thickBot="1">
      <c r="A29" s="65"/>
      <c r="B29" s="79" t="s">
        <v>19</v>
      </c>
      <c r="C29" s="32">
        <f>SUM(C23:C28)</f>
        <v>45.03</v>
      </c>
      <c r="D29" s="32">
        <f>SUM(D23:D28)</f>
        <v>44.849999999999994</v>
      </c>
      <c r="E29" s="32">
        <f t="shared" si="3"/>
        <v>-0.18000000000000682</v>
      </c>
      <c r="F29" s="39">
        <f>SUM(F23:F28)</f>
        <v>207.74</v>
      </c>
      <c r="G29" s="32">
        <f>SUM(G23:G28)</f>
        <v>207.54000000000002</v>
      </c>
      <c r="H29" s="26">
        <f t="shared" si="4"/>
        <v>-0.19999999999998863</v>
      </c>
      <c r="I29" s="66"/>
      <c r="J29" s="80"/>
    </row>
    <row r="30" spans="1:10" ht="13.5" customHeight="1" thickBot="1">
      <c r="A30" s="65"/>
      <c r="B30" s="67"/>
      <c r="C30" s="67"/>
      <c r="D30" s="67"/>
      <c r="E30" s="67"/>
      <c r="F30" s="67"/>
      <c r="G30" s="67"/>
      <c r="H30" s="67"/>
      <c r="I30" s="66"/>
      <c r="J30" s="80"/>
    </row>
    <row r="31" spans="1:10" ht="13.5" thickBot="1">
      <c r="A31" s="65"/>
      <c r="B31" s="40" t="s">
        <v>29</v>
      </c>
      <c r="C31" s="67"/>
      <c r="D31" s="67"/>
      <c r="E31" s="67"/>
      <c r="F31" s="67"/>
      <c r="G31" s="115" t="s">
        <v>34</v>
      </c>
      <c r="H31" s="109" t="s">
        <v>7</v>
      </c>
      <c r="I31" s="66"/>
      <c r="J31" s="80"/>
    </row>
    <row r="32" spans="1:10" ht="13.5" thickBot="1">
      <c r="A32" s="65"/>
      <c r="B32" s="41" t="s">
        <v>2</v>
      </c>
      <c r="C32" s="42" t="s">
        <v>41</v>
      </c>
      <c r="D32" s="42" t="s">
        <v>44</v>
      </c>
      <c r="E32" s="42" t="s">
        <v>7</v>
      </c>
      <c r="F32" s="43" t="s">
        <v>11</v>
      </c>
      <c r="G32" s="116"/>
      <c r="H32" s="117"/>
      <c r="I32" s="66"/>
      <c r="J32" s="80"/>
    </row>
    <row r="33" spans="1:10" ht="12.75">
      <c r="A33" s="65"/>
      <c r="B33" s="6" t="s">
        <v>3</v>
      </c>
      <c r="C33" s="7">
        <v>124.99</v>
      </c>
      <c r="D33" s="7">
        <v>124.51</v>
      </c>
      <c r="E33" s="8">
        <f aca="true" t="shared" si="5" ref="E33:E38">+D33-C33</f>
        <v>-0.47999999999998977</v>
      </c>
      <c r="F33" s="9">
        <f>+E33/C33</f>
        <v>-0.0038403072245778843</v>
      </c>
      <c r="G33" s="83">
        <v>130.62</v>
      </c>
      <c r="H33" s="11">
        <f aca="true" t="shared" si="6" ref="H33:H38">+D33-G33</f>
        <v>-6.109999999999999</v>
      </c>
      <c r="I33" s="66"/>
      <c r="J33" s="80"/>
    </row>
    <row r="34" spans="1:10" ht="12.75">
      <c r="A34" s="65"/>
      <c r="B34" s="12" t="s">
        <v>4</v>
      </c>
      <c r="C34" s="13">
        <v>687.2</v>
      </c>
      <c r="D34" s="13">
        <v>692.42</v>
      </c>
      <c r="E34" s="14">
        <f t="shared" si="5"/>
        <v>5.219999999999914</v>
      </c>
      <c r="F34" s="15">
        <f>+E34/C34</f>
        <v>0.007596041909196614</v>
      </c>
      <c r="G34" s="84">
        <v>695.6</v>
      </c>
      <c r="H34" s="17">
        <f t="shared" si="6"/>
        <v>-3.1800000000000637</v>
      </c>
      <c r="I34" s="66"/>
      <c r="J34" s="80"/>
    </row>
    <row r="35" spans="1:10" ht="12.75">
      <c r="A35" s="65"/>
      <c r="B35" s="12" t="s">
        <v>9</v>
      </c>
      <c r="C35" s="13">
        <v>725.75</v>
      </c>
      <c r="D35" s="13">
        <v>728.98</v>
      </c>
      <c r="E35" s="14">
        <f t="shared" si="5"/>
        <v>3.230000000000018</v>
      </c>
      <c r="F35" s="15">
        <f>+E35/C35</f>
        <v>0.004450568377540501</v>
      </c>
      <c r="G35" s="84">
        <v>701.7</v>
      </c>
      <c r="H35" s="17">
        <f t="shared" si="6"/>
        <v>27.279999999999973</v>
      </c>
      <c r="I35" s="66"/>
      <c r="J35" s="80"/>
    </row>
    <row r="36" spans="1:10" ht="12.75">
      <c r="A36" s="65"/>
      <c r="B36" s="12" t="s">
        <v>8</v>
      </c>
      <c r="C36" s="13">
        <v>83.45</v>
      </c>
      <c r="D36" s="13">
        <v>86.45</v>
      </c>
      <c r="E36" s="14">
        <f t="shared" si="5"/>
        <v>3</v>
      </c>
      <c r="F36" s="15">
        <f>+E36/C36</f>
        <v>0.035949670461354104</v>
      </c>
      <c r="G36" s="84">
        <v>80.53</v>
      </c>
      <c r="H36" s="17">
        <f t="shared" si="6"/>
        <v>5.920000000000002</v>
      </c>
      <c r="I36" s="66"/>
      <c r="J36" s="80"/>
    </row>
    <row r="37" spans="1:10" ht="13.5" thickBot="1">
      <c r="A37" s="65"/>
      <c r="B37" s="18" t="s">
        <v>6</v>
      </c>
      <c r="C37" s="19">
        <f>+C33+C34-C35</f>
        <v>86.44000000000005</v>
      </c>
      <c r="D37" s="19">
        <v>87.95</v>
      </c>
      <c r="E37" s="20">
        <f t="shared" si="5"/>
        <v>1.5099999999999483</v>
      </c>
      <c r="F37" s="21">
        <f>+E37/C37</f>
        <v>0.017468764460897124</v>
      </c>
      <c r="G37" s="19">
        <v>124.51</v>
      </c>
      <c r="H37" s="23">
        <f t="shared" si="6"/>
        <v>-36.56</v>
      </c>
      <c r="I37" s="66"/>
      <c r="J37" s="80"/>
    </row>
    <row r="38" spans="1:10" ht="13.5" thickBot="1">
      <c r="A38" s="65"/>
      <c r="B38" s="78" t="s">
        <v>10</v>
      </c>
      <c r="C38" s="24">
        <f>+C37/C35</f>
        <v>0.11910437478470555</v>
      </c>
      <c r="D38" s="24">
        <f>+D37/D35</f>
        <v>0.1206480287525035</v>
      </c>
      <c r="E38" s="24">
        <f t="shared" si="5"/>
        <v>0.001543653967797945</v>
      </c>
      <c r="F38" s="25"/>
      <c r="G38" s="24">
        <f>+G37/G35</f>
        <v>0.177440501638877</v>
      </c>
      <c r="H38" s="44">
        <f t="shared" si="6"/>
        <v>-0.05679247288637351</v>
      </c>
      <c r="I38" s="66"/>
      <c r="J38" s="80"/>
    </row>
    <row r="39" spans="1:10" ht="6.75" customHeight="1" thickBot="1">
      <c r="A39" s="65"/>
      <c r="B39" s="67"/>
      <c r="C39" s="67"/>
      <c r="D39" s="67"/>
      <c r="E39" s="67"/>
      <c r="F39" s="67"/>
      <c r="G39" s="67"/>
      <c r="H39" s="67"/>
      <c r="I39" s="66"/>
      <c r="J39" s="80"/>
    </row>
    <row r="40" spans="1:10" ht="13.5" thickBot="1">
      <c r="A40" s="65"/>
      <c r="B40" s="45" t="s">
        <v>17</v>
      </c>
      <c r="C40" s="91" t="s">
        <v>4</v>
      </c>
      <c r="D40" s="92"/>
      <c r="E40" s="109" t="s">
        <v>7</v>
      </c>
      <c r="F40" s="111" t="s">
        <v>21</v>
      </c>
      <c r="G40" s="92"/>
      <c r="H40" s="109" t="s">
        <v>7</v>
      </c>
      <c r="I40" s="66"/>
      <c r="J40" s="80"/>
    </row>
    <row r="41" spans="1:10" ht="13.5" thickBot="1">
      <c r="A41" s="65"/>
      <c r="B41" s="46" t="s">
        <v>18</v>
      </c>
      <c r="C41" s="42" t="s">
        <v>41</v>
      </c>
      <c r="D41" s="42" t="s">
        <v>44</v>
      </c>
      <c r="E41" s="110"/>
      <c r="F41" s="42" t="s">
        <v>41</v>
      </c>
      <c r="G41" s="42" t="s">
        <v>44</v>
      </c>
      <c r="H41" s="110"/>
      <c r="I41" s="66"/>
      <c r="J41" s="80"/>
    </row>
    <row r="42" spans="1:10" ht="12.75">
      <c r="A42" s="65"/>
      <c r="B42" s="74" t="s">
        <v>12</v>
      </c>
      <c r="C42" s="29">
        <v>267.6</v>
      </c>
      <c r="D42" s="29">
        <v>267.6</v>
      </c>
      <c r="E42" s="29">
        <f>+D42-C42</f>
        <v>0</v>
      </c>
      <c r="F42" s="29">
        <v>57.15</v>
      </c>
      <c r="G42" s="29">
        <v>57.15</v>
      </c>
      <c r="H42" s="11">
        <f>+G42-F42</f>
        <v>0</v>
      </c>
      <c r="I42" s="66"/>
      <c r="J42" s="80"/>
    </row>
    <row r="43" spans="1:10" ht="13.5" thickBot="1">
      <c r="A43" s="65"/>
      <c r="B43" s="54" t="s">
        <v>13</v>
      </c>
      <c r="C43" s="13">
        <v>19</v>
      </c>
      <c r="D43" s="13">
        <v>21</v>
      </c>
      <c r="E43" s="13">
        <f>+D43-C43</f>
        <v>2</v>
      </c>
      <c r="F43" s="13">
        <v>12</v>
      </c>
      <c r="G43" s="13">
        <v>14</v>
      </c>
      <c r="H43" s="17">
        <f>+G43-F43</f>
        <v>2</v>
      </c>
      <c r="I43" s="66"/>
      <c r="J43" s="80"/>
    </row>
    <row r="44" spans="1:10" ht="13.5" thickBot="1">
      <c r="A44" s="65"/>
      <c r="B44" s="77" t="s">
        <v>19</v>
      </c>
      <c r="C44" s="32">
        <f aca="true" t="shared" si="7" ref="C44:H44">SUM(C42:C43)</f>
        <v>286.6</v>
      </c>
      <c r="D44" s="32">
        <f t="shared" si="7"/>
        <v>288.6</v>
      </c>
      <c r="E44" s="32">
        <f t="shared" si="7"/>
        <v>2</v>
      </c>
      <c r="F44" s="32">
        <f t="shared" si="7"/>
        <v>69.15</v>
      </c>
      <c r="G44" s="32">
        <f t="shared" si="7"/>
        <v>71.15</v>
      </c>
      <c r="H44" s="32">
        <f t="shared" si="7"/>
        <v>2</v>
      </c>
      <c r="I44" s="66"/>
      <c r="J44" s="80"/>
    </row>
    <row r="45" spans="1:10" ht="6.75" customHeight="1" thickBot="1">
      <c r="A45" s="65"/>
      <c r="B45" s="67"/>
      <c r="C45" s="67"/>
      <c r="D45" s="67"/>
      <c r="E45" s="67"/>
      <c r="F45" s="67"/>
      <c r="G45" s="67"/>
      <c r="H45" s="67"/>
      <c r="I45" s="66"/>
      <c r="J45" s="80"/>
    </row>
    <row r="46" spans="1:10" ht="13.5" thickBot="1">
      <c r="A46" s="65"/>
      <c r="B46" s="45" t="s">
        <v>17</v>
      </c>
      <c r="C46" s="91" t="s">
        <v>22</v>
      </c>
      <c r="D46" s="92"/>
      <c r="E46" s="109" t="s">
        <v>7</v>
      </c>
      <c r="F46" s="112" t="s">
        <v>5</v>
      </c>
      <c r="G46" s="91"/>
      <c r="H46" s="109" t="s">
        <v>7</v>
      </c>
      <c r="I46" s="66"/>
      <c r="J46" s="80"/>
    </row>
    <row r="47" spans="1:10" ht="13.5" thickBot="1">
      <c r="A47" s="65"/>
      <c r="B47" s="46" t="s">
        <v>20</v>
      </c>
      <c r="C47" s="42" t="s">
        <v>41</v>
      </c>
      <c r="D47" s="42" t="s">
        <v>44</v>
      </c>
      <c r="E47" s="110"/>
      <c r="F47" s="42" t="s">
        <v>41</v>
      </c>
      <c r="G47" s="42" t="s">
        <v>44</v>
      </c>
      <c r="H47" s="110"/>
      <c r="I47" s="66"/>
      <c r="J47" s="80"/>
    </row>
    <row r="48" spans="1:10" ht="12.75">
      <c r="A48" s="65"/>
      <c r="B48" s="74" t="s">
        <v>30</v>
      </c>
      <c r="C48" s="29">
        <v>4.8</v>
      </c>
      <c r="D48" s="29">
        <v>4.8</v>
      </c>
      <c r="E48" s="8">
        <f aca="true" t="shared" si="8" ref="E48:E54">+D48-C48</f>
        <v>0</v>
      </c>
      <c r="F48" s="35">
        <v>10.6</v>
      </c>
      <c r="G48" s="35">
        <v>10.6</v>
      </c>
      <c r="H48" s="47">
        <f aca="true" t="shared" si="9" ref="H48:H54">+G48-F48</f>
        <v>0</v>
      </c>
      <c r="I48" s="66"/>
      <c r="J48" s="80"/>
    </row>
    <row r="49" spans="1:10" ht="12.75">
      <c r="A49" s="65"/>
      <c r="B49" s="54" t="s">
        <v>16</v>
      </c>
      <c r="C49" s="13">
        <v>4</v>
      </c>
      <c r="D49" s="13">
        <v>4</v>
      </c>
      <c r="E49" s="14">
        <f t="shared" si="8"/>
        <v>0</v>
      </c>
      <c r="F49" s="36">
        <v>50.3</v>
      </c>
      <c r="G49" s="36">
        <v>50.3</v>
      </c>
      <c r="H49" s="17">
        <f t="shared" si="9"/>
        <v>0</v>
      </c>
      <c r="I49" s="66"/>
      <c r="J49" s="80"/>
    </row>
    <row r="50" spans="1:10" ht="12.75">
      <c r="A50" s="65"/>
      <c r="B50" s="75" t="s">
        <v>31</v>
      </c>
      <c r="C50" s="13">
        <v>16.5</v>
      </c>
      <c r="D50" s="13">
        <v>16.5</v>
      </c>
      <c r="E50" s="14">
        <f t="shared" si="8"/>
        <v>0</v>
      </c>
      <c r="F50" s="36">
        <v>16.6</v>
      </c>
      <c r="G50" s="36">
        <v>16.6</v>
      </c>
      <c r="H50" s="17">
        <f t="shared" si="9"/>
        <v>0</v>
      </c>
      <c r="I50" s="66"/>
      <c r="J50" s="80"/>
    </row>
    <row r="51" spans="1:10" ht="12.75">
      <c r="A51" s="65"/>
      <c r="B51" s="54" t="s">
        <v>32</v>
      </c>
      <c r="C51" s="13">
        <v>6.8</v>
      </c>
      <c r="D51" s="13">
        <v>7.5</v>
      </c>
      <c r="E51" s="14">
        <f t="shared" si="8"/>
        <v>0.7000000000000002</v>
      </c>
      <c r="F51" s="36">
        <v>28.8</v>
      </c>
      <c r="G51" s="36">
        <v>29</v>
      </c>
      <c r="H51" s="17">
        <f t="shared" si="9"/>
        <v>0.1999999999999993</v>
      </c>
      <c r="I51" s="66"/>
      <c r="J51" s="80"/>
    </row>
    <row r="52" spans="1:10" ht="12.75">
      <c r="A52" s="65"/>
      <c r="B52" s="54" t="s">
        <v>28</v>
      </c>
      <c r="C52" s="19">
        <v>4.05</v>
      </c>
      <c r="D52" s="19">
        <v>4.05</v>
      </c>
      <c r="E52" s="14">
        <f t="shared" si="8"/>
        <v>0</v>
      </c>
      <c r="F52" s="37">
        <v>20.75</v>
      </c>
      <c r="G52" s="37">
        <v>20.75</v>
      </c>
      <c r="H52" s="17">
        <f t="shared" si="9"/>
        <v>0</v>
      </c>
      <c r="I52" s="66"/>
      <c r="J52" s="80"/>
    </row>
    <row r="53" spans="1:10" ht="13.5" thickBot="1">
      <c r="A53" s="65"/>
      <c r="B53" s="76" t="s">
        <v>33</v>
      </c>
      <c r="C53" s="30">
        <v>8.8</v>
      </c>
      <c r="D53" s="30">
        <v>8.8</v>
      </c>
      <c r="E53" s="14">
        <f t="shared" si="8"/>
        <v>0</v>
      </c>
      <c r="F53" s="38">
        <v>8.9</v>
      </c>
      <c r="G53" s="38">
        <v>8.9</v>
      </c>
      <c r="H53" s="23">
        <f t="shared" si="9"/>
        <v>0</v>
      </c>
      <c r="I53" s="66"/>
      <c r="J53" s="80"/>
    </row>
    <row r="54" spans="1:10" ht="13.5" thickBot="1">
      <c r="A54" s="65"/>
      <c r="B54" s="77" t="s">
        <v>19</v>
      </c>
      <c r="C54" s="32">
        <f>SUM(C48:C53)</f>
        <v>44.95</v>
      </c>
      <c r="D54" s="32">
        <f>SUM(D48:D53)</f>
        <v>45.64999999999999</v>
      </c>
      <c r="E54" s="32">
        <f t="shared" si="8"/>
        <v>0.6999999999999886</v>
      </c>
      <c r="F54" s="39">
        <f>SUM(F48:F53)</f>
        <v>135.95</v>
      </c>
      <c r="G54" s="39">
        <f>SUM(G48:G53)</f>
        <v>136.15</v>
      </c>
      <c r="H54" s="26">
        <f t="shared" si="9"/>
        <v>0.20000000000001705</v>
      </c>
      <c r="I54" s="66"/>
      <c r="J54" s="80"/>
    </row>
    <row r="55" spans="1:10" ht="13.5" thickBot="1">
      <c r="A55" s="65"/>
      <c r="B55" s="67"/>
      <c r="C55" s="67"/>
      <c r="D55" s="67"/>
      <c r="E55" s="67"/>
      <c r="F55" s="67"/>
      <c r="G55" s="62"/>
      <c r="H55" s="67"/>
      <c r="I55" s="66"/>
      <c r="J55" s="80"/>
    </row>
    <row r="56" spans="1:10" ht="13.5" thickBot="1">
      <c r="A56" s="65"/>
      <c r="B56" s="48" t="s">
        <v>35</v>
      </c>
      <c r="C56" s="67"/>
      <c r="D56" s="67"/>
      <c r="E56" s="67"/>
      <c r="F56" s="67"/>
      <c r="G56" s="98" t="s">
        <v>34</v>
      </c>
      <c r="H56" s="95" t="s">
        <v>7</v>
      </c>
      <c r="I56" s="66"/>
      <c r="J56" s="80"/>
    </row>
    <row r="57" spans="1:10" ht="13.5" thickBot="1">
      <c r="A57" s="65"/>
      <c r="B57" s="49" t="s">
        <v>2</v>
      </c>
      <c r="C57" s="50" t="s">
        <v>41</v>
      </c>
      <c r="D57" s="51" t="s">
        <v>44</v>
      </c>
      <c r="E57" s="51" t="s">
        <v>7</v>
      </c>
      <c r="F57" s="52" t="s">
        <v>11</v>
      </c>
      <c r="G57" s="99"/>
      <c r="H57" s="96"/>
      <c r="I57" s="66"/>
      <c r="J57" s="80"/>
    </row>
    <row r="58" spans="1:10" ht="12.75">
      <c r="A58" s="65"/>
      <c r="B58" s="53" t="s">
        <v>3</v>
      </c>
      <c r="C58" s="7">
        <v>52.24</v>
      </c>
      <c r="D58" s="7">
        <v>52.23</v>
      </c>
      <c r="E58" s="8">
        <f aca="true" t="shared" si="10" ref="E58:E64">+D58-C58</f>
        <v>-0.010000000000005116</v>
      </c>
      <c r="F58" s="9">
        <f aca="true" t="shared" si="11" ref="F58:F63">+E58/C58</f>
        <v>-0.00019142419601847463</v>
      </c>
      <c r="G58" s="10">
        <v>48.16</v>
      </c>
      <c r="H58" s="11">
        <f aca="true" t="shared" si="12" ref="H58:H64">+D58-G58</f>
        <v>4.07</v>
      </c>
      <c r="I58" s="66"/>
      <c r="J58" s="80"/>
    </row>
    <row r="59" spans="1:10" ht="12.75">
      <c r="A59" s="65"/>
      <c r="B59" s="54" t="s">
        <v>4</v>
      </c>
      <c r="C59" s="7">
        <v>226.85</v>
      </c>
      <c r="D59" s="7">
        <v>228.4</v>
      </c>
      <c r="E59" s="14">
        <f t="shared" si="10"/>
        <v>1.5500000000000114</v>
      </c>
      <c r="F59" s="15">
        <f t="shared" si="11"/>
        <v>0.006832708838439548</v>
      </c>
      <c r="G59" s="16">
        <v>217.89</v>
      </c>
      <c r="H59" s="17">
        <f t="shared" si="12"/>
        <v>10.51000000000002</v>
      </c>
      <c r="I59" s="66"/>
      <c r="J59" s="80"/>
    </row>
    <row r="60" spans="1:10" ht="12.75">
      <c r="A60" s="65"/>
      <c r="B60" s="54" t="s">
        <v>36</v>
      </c>
      <c r="C60" s="7">
        <v>193.2</v>
      </c>
      <c r="D60" s="7">
        <v>193.33</v>
      </c>
      <c r="E60" s="14">
        <f t="shared" si="10"/>
        <v>0.13000000000002387</v>
      </c>
      <c r="F60" s="15">
        <f t="shared" si="11"/>
        <v>0.0006728778467910138</v>
      </c>
      <c r="G60" s="16">
        <v>183.83</v>
      </c>
      <c r="H60" s="17">
        <f t="shared" si="12"/>
        <v>9.5</v>
      </c>
      <c r="I60" s="66"/>
      <c r="J60" s="80"/>
    </row>
    <row r="61" spans="1:10" ht="12.75">
      <c r="A61" s="65"/>
      <c r="B61" s="54" t="s">
        <v>5</v>
      </c>
      <c r="C61" s="7">
        <v>222.67</v>
      </c>
      <c r="D61" s="7">
        <v>222.78</v>
      </c>
      <c r="E61" s="14">
        <f t="shared" si="10"/>
        <v>0.11000000000001364</v>
      </c>
      <c r="F61" s="15">
        <f t="shared" si="11"/>
        <v>0.0004940045807698102</v>
      </c>
      <c r="G61" s="16">
        <v>213.47</v>
      </c>
      <c r="H61" s="17">
        <f t="shared" si="12"/>
        <v>9.310000000000002</v>
      </c>
      <c r="I61" s="66"/>
      <c r="J61" s="80"/>
    </row>
    <row r="62" spans="1:10" ht="12.75">
      <c r="A62" s="65"/>
      <c r="B62" s="54" t="s">
        <v>8</v>
      </c>
      <c r="C62" s="7">
        <v>70.2</v>
      </c>
      <c r="D62" s="7">
        <v>69.63</v>
      </c>
      <c r="E62" s="14">
        <f t="shared" si="10"/>
        <v>-0.5700000000000074</v>
      </c>
      <c r="F62" s="15">
        <f t="shared" si="11"/>
        <v>-0.008119658119658224</v>
      </c>
      <c r="G62" s="16">
        <v>64.43</v>
      </c>
      <c r="H62" s="17">
        <f t="shared" si="12"/>
        <v>5.199999999999989</v>
      </c>
      <c r="I62" s="66"/>
      <c r="J62" s="80"/>
    </row>
    <row r="63" spans="1:10" ht="13.5" thickBot="1">
      <c r="A63" s="65"/>
      <c r="B63" s="55" t="s">
        <v>6</v>
      </c>
      <c r="C63" s="7">
        <v>56.15</v>
      </c>
      <c r="D63" s="7">
        <v>57.43</v>
      </c>
      <c r="E63" s="20">
        <f t="shared" si="10"/>
        <v>1.2800000000000011</v>
      </c>
      <c r="F63" s="21">
        <f t="shared" si="11"/>
        <v>0.022796081923419434</v>
      </c>
      <c r="G63" s="22">
        <v>52.23</v>
      </c>
      <c r="H63" s="23">
        <f t="shared" si="12"/>
        <v>5.200000000000003</v>
      </c>
      <c r="I63" s="66"/>
      <c r="J63" s="80"/>
    </row>
    <row r="64" spans="1:10" ht="13.5" thickBot="1">
      <c r="A64" s="65"/>
      <c r="B64" s="56" t="s">
        <v>10</v>
      </c>
      <c r="C64" s="24">
        <f>+C63/C61</f>
        <v>0.2521668837292855</v>
      </c>
      <c r="D64" s="24">
        <f>+D63/D61</f>
        <v>0.2577879522398779</v>
      </c>
      <c r="E64" s="24">
        <f t="shared" si="10"/>
        <v>0.0056210685105924085</v>
      </c>
      <c r="F64" s="25"/>
      <c r="G64" s="24">
        <f>+G63/G61</f>
        <v>0.24467138239565278</v>
      </c>
      <c r="H64" s="44">
        <f t="shared" si="12"/>
        <v>0.013116569844225101</v>
      </c>
      <c r="I64" s="66"/>
      <c r="J64" s="80"/>
    </row>
    <row r="65" spans="1:10" ht="6.75" customHeight="1" thickBot="1">
      <c r="A65" s="65"/>
      <c r="B65" s="67"/>
      <c r="C65" s="67"/>
      <c r="D65" s="67"/>
      <c r="E65" s="67"/>
      <c r="F65" s="67"/>
      <c r="G65" s="67"/>
      <c r="H65" s="67"/>
      <c r="I65" s="66"/>
      <c r="J65" s="80"/>
    </row>
    <row r="66" spans="1:10" ht="13.5" thickBot="1">
      <c r="A66" s="65"/>
      <c r="B66" s="57" t="s">
        <v>17</v>
      </c>
      <c r="C66" s="93" t="s">
        <v>4</v>
      </c>
      <c r="D66" s="94"/>
      <c r="E66" s="95" t="s">
        <v>7</v>
      </c>
      <c r="F66" s="97" t="s">
        <v>21</v>
      </c>
      <c r="G66" s="94"/>
      <c r="H66" s="95" t="s">
        <v>7</v>
      </c>
      <c r="I66" s="66"/>
      <c r="J66" s="80"/>
    </row>
    <row r="67" spans="1:10" ht="13.5" thickBot="1">
      <c r="A67" s="65"/>
      <c r="B67" s="58" t="s">
        <v>18</v>
      </c>
      <c r="C67" s="50" t="s">
        <v>41</v>
      </c>
      <c r="D67" s="51" t="s">
        <v>44</v>
      </c>
      <c r="E67" s="96"/>
      <c r="F67" s="50" t="s">
        <v>41</v>
      </c>
      <c r="G67" s="51" t="s">
        <v>44</v>
      </c>
      <c r="H67" s="96"/>
      <c r="I67" s="66"/>
      <c r="J67" s="80"/>
    </row>
    <row r="68" spans="1:10" ht="12.75">
      <c r="A68" s="65"/>
      <c r="B68" s="74" t="s">
        <v>12</v>
      </c>
      <c r="C68" s="29">
        <v>86.77</v>
      </c>
      <c r="D68" s="29">
        <v>86.77</v>
      </c>
      <c r="E68" s="29">
        <f>+D68-C68</f>
        <v>0</v>
      </c>
      <c r="F68" s="29">
        <v>30.48</v>
      </c>
      <c r="G68" s="29">
        <v>29.94</v>
      </c>
      <c r="H68" s="11">
        <f>+G68-F68</f>
        <v>-0.5399999999999991</v>
      </c>
      <c r="I68" s="66"/>
      <c r="J68" s="80"/>
    </row>
    <row r="69" spans="1:10" ht="12.75">
      <c r="A69" s="65"/>
      <c r="B69" s="53" t="s">
        <v>13</v>
      </c>
      <c r="C69" s="7">
        <v>42.5</v>
      </c>
      <c r="D69" s="7">
        <v>44</v>
      </c>
      <c r="E69" s="13">
        <f>+D69-C69</f>
        <v>1.5</v>
      </c>
      <c r="F69" s="7">
        <v>7.35</v>
      </c>
      <c r="G69" s="7">
        <v>7.35</v>
      </c>
      <c r="H69" s="17">
        <f>+G69-F69</f>
        <v>0</v>
      </c>
      <c r="I69" s="66"/>
      <c r="J69" s="80"/>
    </row>
    <row r="70" spans="1:10" ht="13.5" thickBot="1">
      <c r="A70" s="65"/>
      <c r="B70" s="54" t="s">
        <v>23</v>
      </c>
      <c r="C70" s="13">
        <v>56</v>
      </c>
      <c r="D70" s="13">
        <v>56</v>
      </c>
      <c r="E70" s="13">
        <f>+D70-C70</f>
        <v>0</v>
      </c>
      <c r="F70" s="13">
        <v>25.75</v>
      </c>
      <c r="G70" s="13">
        <v>25.75</v>
      </c>
      <c r="H70" s="17">
        <f>+G70-F70</f>
        <v>0</v>
      </c>
      <c r="I70" s="66"/>
      <c r="J70" s="80"/>
    </row>
    <row r="71" spans="1:10" ht="13.5" thickBot="1">
      <c r="A71" s="65"/>
      <c r="B71" s="56" t="s">
        <v>19</v>
      </c>
      <c r="C71" s="32">
        <f aca="true" t="shared" si="13" ref="C71:H71">SUM(C68:C70)</f>
        <v>185.26999999999998</v>
      </c>
      <c r="D71" s="32">
        <f t="shared" si="13"/>
        <v>186.76999999999998</v>
      </c>
      <c r="E71" s="32">
        <f t="shared" si="13"/>
        <v>1.5</v>
      </c>
      <c r="F71" s="32">
        <f t="shared" si="13"/>
        <v>63.58</v>
      </c>
      <c r="G71" s="32">
        <f t="shared" si="13"/>
        <v>63.04</v>
      </c>
      <c r="H71" s="32">
        <f t="shared" si="13"/>
        <v>-0.5399999999999991</v>
      </c>
      <c r="I71" s="66"/>
      <c r="J71" s="80"/>
    </row>
    <row r="72" spans="1:10" ht="7.5" customHeight="1" thickBot="1">
      <c r="A72" s="65"/>
      <c r="B72" s="67"/>
      <c r="C72" s="67"/>
      <c r="D72" s="67"/>
      <c r="E72" s="67"/>
      <c r="F72" s="67"/>
      <c r="G72" s="67"/>
      <c r="H72" s="67"/>
      <c r="I72" s="66"/>
      <c r="J72" s="80"/>
    </row>
    <row r="73" spans="1:10" ht="13.5" thickBot="1">
      <c r="A73" s="65"/>
      <c r="B73" s="57" t="s">
        <v>17</v>
      </c>
      <c r="C73" s="93" t="s">
        <v>22</v>
      </c>
      <c r="D73" s="94"/>
      <c r="E73" s="95" t="s">
        <v>7</v>
      </c>
      <c r="F73" s="118" t="s">
        <v>5</v>
      </c>
      <c r="G73" s="93"/>
      <c r="H73" s="95" t="s">
        <v>7</v>
      </c>
      <c r="I73" s="66"/>
      <c r="J73" s="80"/>
    </row>
    <row r="74" spans="1:10" ht="13.5" thickBot="1">
      <c r="A74" s="65"/>
      <c r="B74" s="58" t="s">
        <v>20</v>
      </c>
      <c r="C74" s="50" t="s">
        <v>41</v>
      </c>
      <c r="D74" s="51" t="s">
        <v>44</v>
      </c>
      <c r="E74" s="96"/>
      <c r="F74" s="50" t="s">
        <v>41</v>
      </c>
      <c r="G74" s="51" t="s">
        <v>44</v>
      </c>
      <c r="H74" s="96"/>
      <c r="I74" s="66"/>
      <c r="J74" s="80"/>
    </row>
    <row r="75" spans="1:10" ht="12.75">
      <c r="A75" s="65"/>
      <c r="B75" s="74" t="s">
        <v>24</v>
      </c>
      <c r="C75" s="83">
        <f>+'Dic-06'!D75</f>
        <v>32</v>
      </c>
      <c r="D75" s="29">
        <v>31.5</v>
      </c>
      <c r="E75" s="8">
        <f>+D75-C75</f>
        <v>-0.5</v>
      </c>
      <c r="F75" s="29">
        <f>+'Dic-06'!G75</f>
        <v>48.1</v>
      </c>
      <c r="G75" s="86">
        <v>47.85</v>
      </c>
      <c r="H75" s="47">
        <f>+G75-F75</f>
        <v>-0.25</v>
      </c>
      <c r="I75" s="66"/>
      <c r="J75" s="80"/>
    </row>
    <row r="76" spans="1:10" ht="12.75">
      <c r="A76" s="65"/>
      <c r="B76" s="54" t="s">
        <v>16</v>
      </c>
      <c r="C76" s="84">
        <f>+'Dic-06'!D76</f>
        <v>14.14</v>
      </c>
      <c r="D76" s="13">
        <v>14.14</v>
      </c>
      <c r="E76" s="14">
        <f>+D76-C76</f>
        <v>0</v>
      </c>
      <c r="F76" s="13">
        <f>+'Dic-06'!G76</f>
        <v>15.05</v>
      </c>
      <c r="G76" s="87">
        <v>15.05</v>
      </c>
      <c r="H76" s="17">
        <f>+G76-F76</f>
        <v>0</v>
      </c>
      <c r="I76" s="66"/>
      <c r="J76" s="80"/>
    </row>
    <row r="77" spans="1:10" ht="12.75">
      <c r="A77" s="65"/>
      <c r="B77" s="75" t="s">
        <v>31</v>
      </c>
      <c r="C77" s="84">
        <f>+'Dic-06'!D77</f>
        <v>4.05</v>
      </c>
      <c r="D77" s="13">
        <v>4.05</v>
      </c>
      <c r="E77" s="14">
        <f>+D77-C77</f>
        <v>0</v>
      </c>
      <c r="F77" s="13">
        <f>+'Dic-06'!G77</f>
        <v>4.24</v>
      </c>
      <c r="G77" s="87">
        <v>4.24</v>
      </c>
      <c r="H77" s="17">
        <f>+G77-F77</f>
        <v>0</v>
      </c>
      <c r="I77" s="66"/>
      <c r="J77" s="80"/>
    </row>
    <row r="78" spans="1:10" ht="13.5" thickBot="1">
      <c r="A78" s="65"/>
      <c r="B78" s="54" t="s">
        <v>32</v>
      </c>
      <c r="C78" s="85">
        <f>+'Dic-06'!D78</f>
        <v>3.76</v>
      </c>
      <c r="D78" s="13">
        <v>3.76</v>
      </c>
      <c r="E78" s="14">
        <f>+D78-C78</f>
        <v>0</v>
      </c>
      <c r="F78" s="30">
        <f>+'Dic-06'!G78</f>
        <v>3.92</v>
      </c>
      <c r="G78" s="87">
        <v>3.92</v>
      </c>
      <c r="H78" s="17">
        <f>+G78-F78</f>
        <v>0</v>
      </c>
      <c r="I78" s="66"/>
      <c r="J78" s="80"/>
    </row>
    <row r="79" spans="1:10" ht="13.5" thickBot="1">
      <c r="A79" s="65"/>
      <c r="B79" s="56" t="s">
        <v>19</v>
      </c>
      <c r="C79" s="32">
        <f>SUM(C75:C78)</f>
        <v>53.949999999999996</v>
      </c>
      <c r="D79" s="32">
        <f>SUM(D75:D78)</f>
        <v>53.449999999999996</v>
      </c>
      <c r="E79" s="32">
        <f>+D79-C79</f>
        <v>-0.5</v>
      </c>
      <c r="F79" s="39">
        <f>SUM(F75:F78)</f>
        <v>71.31</v>
      </c>
      <c r="G79" s="39">
        <f>SUM(G75:G78)</f>
        <v>71.06</v>
      </c>
      <c r="H79" s="26">
        <f>+G79-F79</f>
        <v>-0.25</v>
      </c>
      <c r="I79" s="66"/>
      <c r="J79" s="80"/>
    </row>
    <row r="80" spans="1:10" ht="6.75" customHeight="1" thickBot="1">
      <c r="A80" s="65"/>
      <c r="B80" s="67"/>
      <c r="C80" s="67"/>
      <c r="D80" s="67"/>
      <c r="E80" s="67"/>
      <c r="F80" s="67"/>
      <c r="G80" s="67"/>
      <c r="H80" s="67"/>
      <c r="I80" s="66"/>
      <c r="J80" s="80"/>
    </row>
    <row r="81" spans="1:10" ht="13.5" thickBot="1">
      <c r="A81" s="65"/>
      <c r="B81" s="107" t="s">
        <v>37</v>
      </c>
      <c r="C81" s="108"/>
      <c r="D81" s="67"/>
      <c r="E81" s="67"/>
      <c r="F81" s="67"/>
      <c r="G81" s="98" t="s">
        <v>34</v>
      </c>
      <c r="H81" s="95" t="s">
        <v>7</v>
      </c>
      <c r="I81" s="66"/>
      <c r="J81" s="80"/>
    </row>
    <row r="82" spans="1:10" ht="13.5" thickBot="1">
      <c r="A82" s="65"/>
      <c r="B82" s="49" t="s">
        <v>2</v>
      </c>
      <c r="C82" s="50" t="s">
        <v>41</v>
      </c>
      <c r="D82" s="51" t="s">
        <v>44</v>
      </c>
      <c r="E82" s="51" t="s">
        <v>7</v>
      </c>
      <c r="F82" s="52" t="s">
        <v>11</v>
      </c>
      <c r="G82" s="99"/>
      <c r="H82" s="96"/>
      <c r="I82" s="66"/>
      <c r="J82" s="80"/>
    </row>
    <row r="83" spans="1:10" ht="12.75">
      <c r="A83" s="65"/>
      <c r="B83" s="53" t="s">
        <v>3</v>
      </c>
      <c r="C83" s="7">
        <v>4.44</v>
      </c>
      <c r="D83" s="7">
        <v>4.44</v>
      </c>
      <c r="E83" s="8">
        <f aca="true" t="shared" si="14" ref="E83:E88">+D83-C83</f>
        <v>0</v>
      </c>
      <c r="F83" s="9">
        <f>+E83/C83</f>
        <v>0</v>
      </c>
      <c r="G83" s="10">
        <v>5.92</v>
      </c>
      <c r="H83" s="11">
        <f aca="true" t="shared" si="15" ref="H83:H88">+D83-G83</f>
        <v>-1.4799999999999995</v>
      </c>
      <c r="I83" s="66"/>
      <c r="J83" s="80"/>
    </row>
    <row r="84" spans="1:10" ht="12.75">
      <c r="A84" s="65"/>
      <c r="B84" s="54" t="s">
        <v>4</v>
      </c>
      <c r="C84" s="13">
        <v>152.42</v>
      </c>
      <c r="D84" s="13">
        <v>152.57</v>
      </c>
      <c r="E84" s="14">
        <f t="shared" si="14"/>
        <v>0.15000000000000568</v>
      </c>
      <c r="F84" s="15">
        <f>+E84/C84</f>
        <v>0.0009841228185277896</v>
      </c>
      <c r="G84" s="16">
        <v>144.57</v>
      </c>
      <c r="H84" s="17">
        <f t="shared" si="15"/>
        <v>8</v>
      </c>
      <c r="I84" s="66"/>
      <c r="J84" s="80"/>
    </row>
    <row r="85" spans="1:10" ht="12.75">
      <c r="A85" s="65"/>
      <c r="B85" s="54" t="s">
        <v>5</v>
      </c>
      <c r="C85" s="13">
        <v>152.23</v>
      </c>
      <c r="D85" s="13">
        <v>151.25</v>
      </c>
      <c r="E85" s="14">
        <f t="shared" si="14"/>
        <v>-0.9799999999999898</v>
      </c>
      <c r="F85" s="15">
        <f>+E85/C85</f>
        <v>-0.006437627274518754</v>
      </c>
      <c r="G85" s="16">
        <v>145</v>
      </c>
      <c r="H85" s="17">
        <f t="shared" si="15"/>
        <v>6.25</v>
      </c>
      <c r="I85" s="66"/>
      <c r="J85" s="80"/>
    </row>
    <row r="86" spans="1:10" ht="12.75">
      <c r="A86" s="65"/>
      <c r="B86" s="54" t="s">
        <v>8</v>
      </c>
      <c r="C86" s="13">
        <v>53.08</v>
      </c>
      <c r="D86" s="13">
        <v>52.82</v>
      </c>
      <c r="E86" s="14">
        <f t="shared" si="14"/>
        <v>-0.259999999999998</v>
      </c>
      <c r="F86" s="15">
        <f>+E86/C86</f>
        <v>-0.004898266767143896</v>
      </c>
      <c r="G86" s="16">
        <v>51.5</v>
      </c>
      <c r="H86" s="17">
        <f t="shared" si="15"/>
        <v>1.3200000000000003</v>
      </c>
      <c r="I86" s="66"/>
      <c r="J86" s="80"/>
    </row>
    <row r="87" spans="1:10" ht="13.5" thickBot="1">
      <c r="A87" s="65"/>
      <c r="B87" s="55" t="s">
        <v>6</v>
      </c>
      <c r="C87" s="19">
        <f>+C83+C84-C85</f>
        <v>4.6299999999999955</v>
      </c>
      <c r="D87" s="19">
        <v>4.57</v>
      </c>
      <c r="E87" s="20">
        <f t="shared" si="14"/>
        <v>-0.05999999999999517</v>
      </c>
      <c r="F87" s="21">
        <f>+E87/C87</f>
        <v>-0.012958963282936335</v>
      </c>
      <c r="G87" s="19">
        <v>4.44</v>
      </c>
      <c r="H87" s="23">
        <f t="shared" si="15"/>
        <v>0.1299999999999999</v>
      </c>
      <c r="I87" s="66"/>
      <c r="J87" s="80"/>
    </row>
    <row r="88" spans="1:10" ht="13.5" thickBot="1">
      <c r="A88" s="65"/>
      <c r="B88" s="56" t="s">
        <v>10</v>
      </c>
      <c r="C88" s="24">
        <f>+C87/C85</f>
        <v>0.030414504368389907</v>
      </c>
      <c r="D88" s="24">
        <f>+D87/D85</f>
        <v>0.030214876033057853</v>
      </c>
      <c r="E88" s="24">
        <f t="shared" si="14"/>
        <v>-0.0001996283353320541</v>
      </c>
      <c r="F88" s="25"/>
      <c r="G88" s="24">
        <f>+G87/G85</f>
        <v>0.030620689655172416</v>
      </c>
      <c r="H88" s="44">
        <f t="shared" si="15"/>
        <v>-0.00040581362211456265</v>
      </c>
      <c r="I88" s="66"/>
      <c r="J88" s="80"/>
    </row>
    <row r="89" spans="1:10" ht="6.75" customHeight="1" thickBot="1">
      <c r="A89" s="65"/>
      <c r="B89" s="67"/>
      <c r="C89" s="67"/>
      <c r="D89" s="67"/>
      <c r="E89" s="67"/>
      <c r="F89" s="67"/>
      <c r="G89" s="67"/>
      <c r="H89" s="67"/>
      <c r="I89" s="66"/>
      <c r="J89" s="80"/>
    </row>
    <row r="90" spans="1:10" ht="13.5" thickBot="1">
      <c r="A90" s="65"/>
      <c r="B90" s="57" t="s">
        <v>17</v>
      </c>
      <c r="C90" s="93" t="s">
        <v>4</v>
      </c>
      <c r="D90" s="94"/>
      <c r="E90" s="95" t="s">
        <v>7</v>
      </c>
      <c r="F90" s="97" t="s">
        <v>21</v>
      </c>
      <c r="G90" s="94"/>
      <c r="H90" s="95" t="s">
        <v>7</v>
      </c>
      <c r="I90" s="66"/>
      <c r="J90" s="80"/>
    </row>
    <row r="91" spans="1:10" ht="13.5" thickBot="1">
      <c r="A91" s="65"/>
      <c r="B91" s="58" t="s">
        <v>18</v>
      </c>
      <c r="C91" s="50" t="s">
        <v>41</v>
      </c>
      <c r="D91" s="51" t="s">
        <v>44</v>
      </c>
      <c r="E91" s="96"/>
      <c r="F91" s="50" t="s">
        <v>41</v>
      </c>
      <c r="G91" s="51" t="s">
        <v>44</v>
      </c>
      <c r="H91" s="96"/>
      <c r="I91" s="66"/>
      <c r="J91" s="80"/>
    </row>
    <row r="92" spans="1:10" ht="12.75">
      <c r="A92" s="65"/>
      <c r="B92" s="74" t="s">
        <v>12</v>
      </c>
      <c r="C92" s="29">
        <v>38.48</v>
      </c>
      <c r="D92" s="29">
        <v>38.48</v>
      </c>
      <c r="E92" s="29">
        <f>+D92-C92</f>
        <v>0</v>
      </c>
      <c r="F92" s="29">
        <v>7.89</v>
      </c>
      <c r="G92" s="29">
        <v>7.89</v>
      </c>
      <c r="H92" s="11">
        <f>+G92-F92</f>
        <v>0</v>
      </c>
      <c r="I92" s="66"/>
      <c r="J92" s="80"/>
    </row>
    <row r="93" spans="1:10" ht="12.75">
      <c r="A93" s="65"/>
      <c r="B93" s="53" t="s">
        <v>13</v>
      </c>
      <c r="C93" s="7">
        <v>26.65</v>
      </c>
      <c r="D93" s="7">
        <v>27.05</v>
      </c>
      <c r="E93" s="13">
        <f>+D93-C93</f>
        <v>0.40000000000000213</v>
      </c>
      <c r="F93" s="7">
        <v>26.05</v>
      </c>
      <c r="G93" s="7">
        <v>26.45</v>
      </c>
      <c r="H93" s="17">
        <f>+G93-F93</f>
        <v>0.3999999999999986</v>
      </c>
      <c r="I93" s="66"/>
      <c r="J93" s="80"/>
    </row>
    <row r="94" spans="1:10" ht="13.5" thickBot="1">
      <c r="A94" s="65"/>
      <c r="B94" s="54" t="s">
        <v>23</v>
      </c>
      <c r="C94" s="13">
        <v>21.83</v>
      </c>
      <c r="D94" s="13">
        <v>21.83</v>
      </c>
      <c r="E94" s="13">
        <f>+D94-C94</f>
        <v>0</v>
      </c>
      <c r="F94" s="13">
        <v>12.2</v>
      </c>
      <c r="G94" s="13">
        <v>11.6</v>
      </c>
      <c r="H94" s="17">
        <f>+G94-F94</f>
        <v>-0.5999999999999996</v>
      </c>
      <c r="I94" s="66"/>
      <c r="J94" s="80"/>
    </row>
    <row r="95" spans="1:10" ht="13.5" thickBot="1">
      <c r="A95" s="65"/>
      <c r="B95" s="56" t="s">
        <v>19</v>
      </c>
      <c r="C95" s="32">
        <f aca="true" t="shared" si="16" ref="C95:H95">SUM(C92:C94)</f>
        <v>86.96</v>
      </c>
      <c r="D95" s="32">
        <f t="shared" si="16"/>
        <v>87.36</v>
      </c>
      <c r="E95" s="32">
        <f t="shared" si="16"/>
        <v>0.40000000000000213</v>
      </c>
      <c r="F95" s="32">
        <f t="shared" si="16"/>
        <v>46.14</v>
      </c>
      <c r="G95" s="32">
        <f t="shared" si="16"/>
        <v>45.94</v>
      </c>
      <c r="H95" s="32">
        <f t="shared" si="16"/>
        <v>-0.20000000000000107</v>
      </c>
      <c r="I95" s="66"/>
      <c r="J95" s="80"/>
    </row>
    <row r="96" spans="1:10" ht="6.75" customHeight="1" thickBot="1">
      <c r="A96" s="65"/>
      <c r="B96" s="67"/>
      <c r="C96" s="67"/>
      <c r="D96" s="67"/>
      <c r="E96" s="67"/>
      <c r="F96" s="67"/>
      <c r="G96" s="67"/>
      <c r="H96" s="67"/>
      <c r="I96" s="66"/>
      <c r="J96" s="80"/>
    </row>
    <row r="97" spans="1:10" ht="13.5" thickBot="1">
      <c r="A97" s="65"/>
      <c r="B97" s="57" t="s">
        <v>17</v>
      </c>
      <c r="C97" s="93" t="s">
        <v>22</v>
      </c>
      <c r="D97" s="94"/>
      <c r="E97" s="95" t="s">
        <v>7</v>
      </c>
      <c r="F97" s="118" t="s">
        <v>5</v>
      </c>
      <c r="G97" s="93"/>
      <c r="H97" s="95" t="s">
        <v>7</v>
      </c>
      <c r="I97" s="66"/>
      <c r="J97" s="80"/>
    </row>
    <row r="98" spans="1:10" ht="13.5" thickBot="1">
      <c r="A98" s="65"/>
      <c r="B98" s="58" t="s">
        <v>20</v>
      </c>
      <c r="C98" s="50" t="s">
        <v>41</v>
      </c>
      <c r="D98" s="51" t="s">
        <v>44</v>
      </c>
      <c r="E98" s="96"/>
      <c r="F98" s="50" t="s">
        <v>41</v>
      </c>
      <c r="G98" s="51" t="s">
        <v>44</v>
      </c>
      <c r="H98" s="96"/>
      <c r="I98" s="66"/>
      <c r="J98" s="80"/>
    </row>
    <row r="99" spans="1:10" ht="12.75">
      <c r="A99" s="65"/>
      <c r="B99" s="74" t="s">
        <v>16</v>
      </c>
      <c r="C99" s="29">
        <v>22.68</v>
      </c>
      <c r="D99" s="29">
        <v>22.68</v>
      </c>
      <c r="E99" s="8">
        <f>+D99-C99</f>
        <v>0</v>
      </c>
      <c r="F99" s="35">
        <v>32.74</v>
      </c>
      <c r="G99" s="35">
        <v>32.74</v>
      </c>
      <c r="H99" s="47">
        <f>+G99-F99</f>
        <v>0</v>
      </c>
      <c r="I99" s="66"/>
      <c r="J99" s="80"/>
    </row>
    <row r="100" spans="1:10" ht="13.5" thickBot="1">
      <c r="A100" s="65"/>
      <c r="B100" s="54" t="s">
        <v>24</v>
      </c>
      <c r="C100" s="13">
        <v>0.9</v>
      </c>
      <c r="D100" s="13">
        <v>0.05</v>
      </c>
      <c r="E100" s="14">
        <f>+D100-C100</f>
        <v>-0.85</v>
      </c>
      <c r="F100" s="36">
        <v>30.42</v>
      </c>
      <c r="G100" s="36">
        <v>29.35</v>
      </c>
      <c r="H100" s="17">
        <f>+G100-F100</f>
        <v>-1.0700000000000003</v>
      </c>
      <c r="I100" s="66"/>
      <c r="J100" s="80"/>
    </row>
    <row r="101" spans="1:10" ht="13.5" thickBot="1">
      <c r="A101" s="65"/>
      <c r="B101" s="56" t="s">
        <v>19</v>
      </c>
      <c r="C101" s="32">
        <f>SUM(C99:C100)</f>
        <v>23.58</v>
      </c>
      <c r="D101" s="32">
        <f>SUM(D99:D100)</f>
        <v>22.73</v>
      </c>
      <c r="E101" s="32">
        <f>+D101-C101</f>
        <v>-0.8499999999999979</v>
      </c>
      <c r="F101" s="32">
        <f>SUM(F99:F100)</f>
        <v>63.160000000000004</v>
      </c>
      <c r="G101" s="39">
        <f>SUM(G99:G100)</f>
        <v>62.09</v>
      </c>
      <c r="H101" s="26">
        <f>+G101-F101</f>
        <v>-1.0700000000000003</v>
      </c>
      <c r="I101" s="66"/>
      <c r="J101" s="80"/>
    </row>
    <row r="102" spans="1:10" ht="6.75" customHeight="1" thickBot="1">
      <c r="A102" s="65"/>
      <c r="B102" s="67"/>
      <c r="C102" s="67"/>
      <c r="D102" s="67"/>
      <c r="E102" s="67"/>
      <c r="F102" s="67"/>
      <c r="G102" s="67"/>
      <c r="H102" s="67"/>
      <c r="I102" s="66"/>
      <c r="J102" s="80"/>
    </row>
    <row r="103" spans="1:10" ht="13.5" thickBot="1">
      <c r="A103" s="65"/>
      <c r="B103" s="107" t="s">
        <v>38</v>
      </c>
      <c r="C103" s="108"/>
      <c r="D103" s="67"/>
      <c r="E103" s="67"/>
      <c r="F103" s="67"/>
      <c r="G103" s="98" t="s">
        <v>34</v>
      </c>
      <c r="H103" s="95" t="s">
        <v>7</v>
      </c>
      <c r="I103" s="66"/>
      <c r="J103" s="80"/>
    </row>
    <row r="104" spans="1:10" ht="13.5" thickBot="1">
      <c r="A104" s="65"/>
      <c r="B104" s="49" t="s">
        <v>2</v>
      </c>
      <c r="C104" s="50" t="s">
        <v>41</v>
      </c>
      <c r="D104" s="51" t="s">
        <v>44</v>
      </c>
      <c r="E104" s="51" t="s">
        <v>7</v>
      </c>
      <c r="F104" s="52" t="s">
        <v>11</v>
      </c>
      <c r="G104" s="99"/>
      <c r="H104" s="96"/>
      <c r="I104" s="66"/>
      <c r="J104" s="80"/>
    </row>
    <row r="105" spans="1:10" ht="12.75">
      <c r="A105" s="65"/>
      <c r="B105" s="53" t="s">
        <v>3</v>
      </c>
      <c r="C105" s="7">
        <v>3.57</v>
      </c>
      <c r="D105" s="7">
        <v>3.64</v>
      </c>
      <c r="E105" s="8">
        <f aca="true" t="shared" si="17" ref="E105:E110">+D105-C105</f>
        <v>0.07000000000000028</v>
      </c>
      <c r="F105" s="9">
        <f>+E105/C105</f>
        <v>0.01960784313725498</v>
      </c>
      <c r="G105" s="10">
        <v>3.21</v>
      </c>
      <c r="H105" s="11">
        <f aca="true" t="shared" si="18" ref="H105:H110">+D105-G105</f>
        <v>0.43000000000000016</v>
      </c>
      <c r="I105" s="66"/>
      <c r="J105" s="80"/>
    </row>
    <row r="106" spans="1:10" ht="12.75">
      <c r="A106" s="65"/>
      <c r="B106" s="54" t="s">
        <v>4</v>
      </c>
      <c r="C106" s="13">
        <v>35.67</v>
      </c>
      <c r="D106" s="13">
        <v>35.71</v>
      </c>
      <c r="E106" s="14">
        <f t="shared" si="17"/>
        <v>0.03999999999999915</v>
      </c>
      <c r="F106" s="15">
        <f>+E106/C106</f>
        <v>0.001121390524250046</v>
      </c>
      <c r="G106" s="16">
        <v>34.26</v>
      </c>
      <c r="H106" s="17">
        <f t="shared" si="18"/>
        <v>1.4500000000000028</v>
      </c>
      <c r="I106" s="66"/>
      <c r="J106" s="80"/>
    </row>
    <row r="107" spans="1:10" ht="12.75">
      <c r="A107" s="65"/>
      <c r="B107" s="54" t="s">
        <v>5</v>
      </c>
      <c r="C107" s="13">
        <v>35.66</v>
      </c>
      <c r="D107" s="13">
        <v>35.65</v>
      </c>
      <c r="E107" s="14">
        <f t="shared" si="17"/>
        <v>-0.00999999999999801</v>
      </c>
      <c r="F107" s="15">
        <f>+E107/C107</f>
        <v>-0.00028042624789674736</v>
      </c>
      <c r="G107" s="16">
        <v>33.39</v>
      </c>
      <c r="H107" s="17">
        <f t="shared" si="18"/>
        <v>2.259999999999998</v>
      </c>
      <c r="I107" s="66"/>
      <c r="J107" s="80"/>
    </row>
    <row r="108" spans="1:10" ht="12.75">
      <c r="A108" s="65"/>
      <c r="B108" s="54" t="s">
        <v>8</v>
      </c>
      <c r="C108" s="13">
        <v>9.9</v>
      </c>
      <c r="D108" s="13">
        <v>9.98</v>
      </c>
      <c r="E108" s="14">
        <f t="shared" si="17"/>
        <v>0.08000000000000007</v>
      </c>
      <c r="F108" s="15">
        <f>+E108/C108</f>
        <v>0.008080808080808088</v>
      </c>
      <c r="G108" s="16">
        <v>9.3</v>
      </c>
      <c r="H108" s="17">
        <f t="shared" si="18"/>
        <v>0.6799999999999997</v>
      </c>
      <c r="I108" s="66"/>
      <c r="J108" s="80"/>
    </row>
    <row r="109" spans="1:10" ht="13.5" thickBot="1">
      <c r="A109" s="65"/>
      <c r="B109" s="55" t="s">
        <v>6</v>
      </c>
      <c r="C109" s="19">
        <f>+C105+C106-C107</f>
        <v>3.5800000000000054</v>
      </c>
      <c r="D109" s="19">
        <v>3.32</v>
      </c>
      <c r="E109" s="20">
        <f t="shared" si="17"/>
        <v>-0.26000000000000556</v>
      </c>
      <c r="F109" s="21">
        <f>+E109/C109</f>
        <v>-0.0726256983240238</v>
      </c>
      <c r="G109" s="19">
        <v>3.64</v>
      </c>
      <c r="H109" s="23">
        <f t="shared" si="18"/>
        <v>-0.3200000000000003</v>
      </c>
      <c r="I109" s="66"/>
      <c r="J109" s="80"/>
    </row>
    <row r="110" spans="1:10" ht="13.5" thickBot="1">
      <c r="A110" s="65"/>
      <c r="B110" s="56" t="s">
        <v>10</v>
      </c>
      <c r="C110" s="24">
        <f>+C109/C107</f>
        <v>0.10039259674705568</v>
      </c>
      <c r="D110" s="24">
        <f>+D109/D107</f>
        <v>0.09312762973352033</v>
      </c>
      <c r="E110" s="24">
        <f t="shared" si="17"/>
        <v>-0.007264967013535351</v>
      </c>
      <c r="F110" s="25"/>
      <c r="G110" s="24">
        <f>+G109/G107</f>
        <v>0.1090146750524109</v>
      </c>
      <c r="H110" s="44">
        <f t="shared" si="18"/>
        <v>-0.01588704531889057</v>
      </c>
      <c r="I110" s="66"/>
      <c r="J110" s="80"/>
    </row>
    <row r="111" spans="1:10" ht="6.75" customHeight="1" thickBot="1">
      <c r="A111" s="65"/>
      <c r="B111" s="67"/>
      <c r="C111" s="67"/>
      <c r="D111" s="67"/>
      <c r="E111" s="67"/>
      <c r="F111" s="67"/>
      <c r="G111" s="67"/>
      <c r="H111" s="67"/>
      <c r="I111" s="66"/>
      <c r="J111" s="80"/>
    </row>
    <row r="112" spans="1:10" ht="13.5" thickBot="1">
      <c r="A112" s="65"/>
      <c r="B112" s="57" t="s">
        <v>17</v>
      </c>
      <c r="C112" s="93" t="s">
        <v>4</v>
      </c>
      <c r="D112" s="94"/>
      <c r="E112" s="95" t="s">
        <v>7</v>
      </c>
      <c r="F112" s="97" t="s">
        <v>21</v>
      </c>
      <c r="G112" s="94"/>
      <c r="H112" s="95" t="s">
        <v>7</v>
      </c>
      <c r="I112" s="66"/>
      <c r="J112" s="80"/>
    </row>
    <row r="113" spans="1:10" ht="13.5" thickBot="1">
      <c r="A113" s="65"/>
      <c r="B113" s="58" t="s">
        <v>18</v>
      </c>
      <c r="C113" s="50" t="s">
        <v>41</v>
      </c>
      <c r="D113" s="51" t="s">
        <v>44</v>
      </c>
      <c r="E113" s="96"/>
      <c r="F113" s="50" t="s">
        <v>41</v>
      </c>
      <c r="G113" s="51" t="s">
        <v>44</v>
      </c>
      <c r="H113" s="96"/>
      <c r="I113" s="66"/>
      <c r="J113" s="80"/>
    </row>
    <row r="114" spans="1:10" ht="12.75">
      <c r="A114" s="65"/>
      <c r="B114" s="74" t="s">
        <v>13</v>
      </c>
      <c r="C114" s="29">
        <v>6.4</v>
      </c>
      <c r="D114" s="29">
        <v>6.5</v>
      </c>
      <c r="E114" s="29">
        <f>+D114-C114</f>
        <v>0.09999999999999964</v>
      </c>
      <c r="F114" s="29">
        <v>5.87</v>
      </c>
      <c r="G114" s="29">
        <v>5.92</v>
      </c>
      <c r="H114" s="11">
        <f>+G114-F114</f>
        <v>0.04999999999999982</v>
      </c>
      <c r="I114" s="66"/>
      <c r="J114" s="80"/>
    </row>
    <row r="115" spans="1:10" ht="12.75">
      <c r="A115" s="65"/>
      <c r="B115" s="53" t="s">
        <v>23</v>
      </c>
      <c r="C115" s="7">
        <v>5.37</v>
      </c>
      <c r="D115" s="7">
        <v>5.37</v>
      </c>
      <c r="E115" s="13">
        <f>+D115-C115</f>
        <v>0</v>
      </c>
      <c r="F115" s="7">
        <v>2.15</v>
      </c>
      <c r="G115" s="7">
        <v>2.15</v>
      </c>
      <c r="H115" s="17">
        <f>+G115-F115</f>
        <v>0</v>
      </c>
      <c r="I115" s="66"/>
      <c r="J115" s="80"/>
    </row>
    <row r="116" spans="1:10" ht="13.5" thickBot="1">
      <c r="A116" s="65"/>
      <c r="B116" s="54" t="s">
        <v>16</v>
      </c>
      <c r="C116" s="13">
        <v>2.45</v>
      </c>
      <c r="D116" s="13">
        <v>2.45</v>
      </c>
      <c r="E116" s="13">
        <f>+D116-C116</f>
        <v>0</v>
      </c>
      <c r="F116" s="13">
        <v>0.025</v>
      </c>
      <c r="G116" s="13">
        <v>0.25</v>
      </c>
      <c r="H116" s="17">
        <f>+G116-F116</f>
        <v>0.225</v>
      </c>
      <c r="I116" s="66"/>
      <c r="J116" s="80"/>
    </row>
    <row r="117" spans="1:10" ht="13.5" thickBot="1">
      <c r="A117" s="65"/>
      <c r="B117" s="56" t="s">
        <v>19</v>
      </c>
      <c r="C117" s="32">
        <f aca="true" t="shared" si="19" ref="C117:H117">SUM(C114:C116)</f>
        <v>14.219999999999999</v>
      </c>
      <c r="D117" s="32">
        <f t="shared" si="19"/>
        <v>14.32</v>
      </c>
      <c r="E117" s="32">
        <f t="shared" si="19"/>
        <v>0.09999999999999964</v>
      </c>
      <c r="F117" s="32">
        <f t="shared" si="19"/>
        <v>8.045</v>
      </c>
      <c r="G117" s="32">
        <f t="shared" si="19"/>
        <v>8.32</v>
      </c>
      <c r="H117" s="32">
        <f t="shared" si="19"/>
        <v>0.2749999999999998</v>
      </c>
      <c r="I117" s="66"/>
      <c r="J117" s="80"/>
    </row>
    <row r="118" spans="1:10" ht="6" customHeight="1" thickBot="1">
      <c r="A118" s="65"/>
      <c r="B118" s="67"/>
      <c r="C118" s="67"/>
      <c r="D118" s="67"/>
      <c r="E118" s="67"/>
      <c r="F118" s="67"/>
      <c r="G118" s="67"/>
      <c r="H118" s="67"/>
      <c r="I118" s="66"/>
      <c r="J118" s="80"/>
    </row>
    <row r="119" spans="1:10" ht="13.5" thickBot="1">
      <c r="A119" s="65"/>
      <c r="B119" s="57" t="s">
        <v>17</v>
      </c>
      <c r="C119" s="93" t="s">
        <v>22</v>
      </c>
      <c r="D119" s="94"/>
      <c r="E119" s="95" t="s">
        <v>7</v>
      </c>
      <c r="F119" s="118" t="s">
        <v>5</v>
      </c>
      <c r="G119" s="93"/>
      <c r="H119" s="95" t="s">
        <v>7</v>
      </c>
      <c r="I119" s="66"/>
      <c r="J119" s="80"/>
    </row>
    <row r="120" spans="1:10" ht="13.5" thickBot="1">
      <c r="A120" s="65"/>
      <c r="B120" s="58" t="s">
        <v>20</v>
      </c>
      <c r="C120" s="50" t="s">
        <v>41</v>
      </c>
      <c r="D120" s="51" t="s">
        <v>44</v>
      </c>
      <c r="E120" s="96"/>
      <c r="F120" s="50" t="s">
        <v>41</v>
      </c>
      <c r="G120" s="51" t="s">
        <v>44</v>
      </c>
      <c r="H120" s="96"/>
      <c r="I120" s="66"/>
      <c r="J120" s="80"/>
    </row>
    <row r="121" spans="1:10" ht="12.75">
      <c r="A121" s="65"/>
      <c r="B121" s="74" t="s">
        <v>24</v>
      </c>
      <c r="C121" s="83">
        <f>+'Dic-06'!D121</f>
        <v>1.7</v>
      </c>
      <c r="D121" s="59">
        <v>1.7</v>
      </c>
      <c r="E121" s="60">
        <f>+D121-C121</f>
        <v>0</v>
      </c>
      <c r="F121" s="83">
        <f>+'Dic-06'!G121</f>
        <v>8.34</v>
      </c>
      <c r="G121" s="61">
        <v>8.31</v>
      </c>
      <c r="H121" s="47">
        <f>+G121-F121</f>
        <v>-0.02999999999999936</v>
      </c>
      <c r="I121" s="66"/>
      <c r="J121" s="80"/>
    </row>
    <row r="122" spans="1:10" ht="12.75">
      <c r="A122" s="65"/>
      <c r="B122" s="53" t="s">
        <v>39</v>
      </c>
      <c r="C122" s="84">
        <f>+'Dic-06'!D122</f>
        <v>1.8</v>
      </c>
      <c r="D122" s="13">
        <v>1.85</v>
      </c>
      <c r="E122" s="14">
        <f>+D122-C122</f>
        <v>0.050000000000000044</v>
      </c>
      <c r="F122" s="84">
        <f>+'Dic-06'!G122</f>
        <v>3</v>
      </c>
      <c r="G122" s="36">
        <v>3.05</v>
      </c>
      <c r="H122" s="17">
        <f>+G122-F122</f>
        <v>0.04999999999999982</v>
      </c>
      <c r="I122" s="66"/>
      <c r="J122" s="80"/>
    </row>
    <row r="123" spans="1:10" ht="13.5" thickBot="1">
      <c r="A123" s="65"/>
      <c r="B123" s="54" t="s">
        <v>27</v>
      </c>
      <c r="C123" s="85">
        <f>+'Dic-06'!D123</f>
        <v>0.05</v>
      </c>
      <c r="D123" s="13">
        <v>0.05</v>
      </c>
      <c r="E123" s="14">
        <f>+D123-C123</f>
        <v>0</v>
      </c>
      <c r="F123" s="85">
        <f>+'Dic-06'!G123</f>
        <v>0.06</v>
      </c>
      <c r="G123" s="36">
        <v>0.06</v>
      </c>
      <c r="H123" s="17">
        <f>+G123-F123</f>
        <v>0</v>
      </c>
      <c r="I123" s="66"/>
      <c r="J123" s="80"/>
    </row>
    <row r="124" spans="1:10" ht="13.5" thickBot="1">
      <c r="A124" s="65"/>
      <c r="B124" s="56" t="s">
        <v>19</v>
      </c>
      <c r="C124" s="32">
        <f>SUM(C121:C123)</f>
        <v>3.55</v>
      </c>
      <c r="D124" s="32">
        <f>SUM(D121:D123)</f>
        <v>3.5999999999999996</v>
      </c>
      <c r="E124" s="32">
        <f>+D124-C124</f>
        <v>0.04999999999999982</v>
      </c>
      <c r="F124" s="32">
        <f>SUM(F121:F123)</f>
        <v>11.4</v>
      </c>
      <c r="G124" s="39">
        <f>SUM(G121:G123)</f>
        <v>11.42</v>
      </c>
      <c r="H124" s="26">
        <f>+G124-F124</f>
        <v>0.019999999999999574</v>
      </c>
      <c r="I124" s="66"/>
      <c r="J124" s="80"/>
    </row>
    <row r="125" spans="1:10" ht="12.75">
      <c r="A125" s="65"/>
      <c r="B125" s="67"/>
      <c r="C125" s="67"/>
      <c r="D125" s="67"/>
      <c r="E125" s="67"/>
      <c r="F125" s="67"/>
      <c r="G125" s="67"/>
      <c r="H125" s="67"/>
      <c r="I125" s="66"/>
      <c r="J125" s="80"/>
    </row>
    <row r="126" spans="1:10" ht="12.75">
      <c r="A126" s="65"/>
      <c r="B126" s="67"/>
      <c r="C126" s="67"/>
      <c r="D126" s="67"/>
      <c r="E126" s="67"/>
      <c r="F126" s="67"/>
      <c r="G126" s="67"/>
      <c r="H126" s="67"/>
      <c r="I126" s="66"/>
      <c r="J126" s="80"/>
    </row>
    <row r="127" spans="1:10" ht="13.5" thickBot="1">
      <c r="A127" s="68"/>
      <c r="B127" s="69"/>
      <c r="C127" s="69"/>
      <c r="D127" s="69"/>
      <c r="E127" s="69"/>
      <c r="F127" s="69"/>
      <c r="G127" s="69"/>
      <c r="H127" s="69"/>
      <c r="I127" s="70"/>
      <c r="J127" s="80"/>
    </row>
    <row r="128" spans="1:10" ht="13.5" thickTop="1">
      <c r="A128" s="80"/>
      <c r="B128" s="81"/>
      <c r="C128" s="81"/>
      <c r="D128" s="81"/>
      <c r="E128" s="81"/>
      <c r="F128" s="81"/>
      <c r="G128" s="81"/>
      <c r="H128" s="81"/>
      <c r="I128" s="80"/>
      <c r="J128" s="80"/>
    </row>
  </sheetData>
  <mergeCells count="54">
    <mergeCell ref="C12:D12"/>
    <mergeCell ref="F12:G12"/>
    <mergeCell ref="C46:D46"/>
    <mergeCell ref="C66:D66"/>
    <mergeCell ref="E66:E67"/>
    <mergeCell ref="F66:G66"/>
    <mergeCell ref="G56:G57"/>
    <mergeCell ref="C21:D21"/>
    <mergeCell ref="G81:G82"/>
    <mergeCell ref="H81:H82"/>
    <mergeCell ref="B1:H1"/>
    <mergeCell ref="B2:H2"/>
    <mergeCell ref="C40:D40"/>
    <mergeCell ref="E12:E13"/>
    <mergeCell ref="H12:H13"/>
    <mergeCell ref="E21:E22"/>
    <mergeCell ref="F21:G21"/>
    <mergeCell ref="B81:C81"/>
    <mergeCell ref="H46:H47"/>
    <mergeCell ref="E40:E41"/>
    <mergeCell ref="H40:H41"/>
    <mergeCell ref="H56:H57"/>
    <mergeCell ref="F40:G40"/>
    <mergeCell ref="F46:G46"/>
    <mergeCell ref="E46:E47"/>
    <mergeCell ref="G3:G4"/>
    <mergeCell ref="H3:H4"/>
    <mergeCell ref="G31:G32"/>
    <mergeCell ref="H31:H32"/>
    <mergeCell ref="H21:H22"/>
    <mergeCell ref="H66:H67"/>
    <mergeCell ref="C73:D73"/>
    <mergeCell ref="E73:E74"/>
    <mergeCell ref="F73:G73"/>
    <mergeCell ref="H73:H74"/>
    <mergeCell ref="C90:D90"/>
    <mergeCell ref="E90:E91"/>
    <mergeCell ref="F90:G90"/>
    <mergeCell ref="H90:H91"/>
    <mergeCell ref="C97:D97"/>
    <mergeCell ref="E97:E98"/>
    <mergeCell ref="F97:G97"/>
    <mergeCell ref="H97:H98"/>
    <mergeCell ref="B103:C103"/>
    <mergeCell ref="G103:G104"/>
    <mergeCell ref="H103:H104"/>
    <mergeCell ref="C112:D112"/>
    <mergeCell ref="E112:E113"/>
    <mergeCell ref="F112:G112"/>
    <mergeCell ref="H112:H113"/>
    <mergeCell ref="C119:D119"/>
    <mergeCell ref="E119:E120"/>
    <mergeCell ref="F119:G119"/>
    <mergeCell ref="H119:H120"/>
  </mergeCells>
  <printOptions/>
  <pageMargins left="0.75" right="0.75" top="0.57" bottom="0.69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Bogomorales Analia</cp:lastModifiedBy>
  <cp:lastPrinted>2006-11-06T00:17:30Z</cp:lastPrinted>
  <dcterms:created xsi:type="dcterms:W3CDTF">2006-11-05T19:32:08Z</dcterms:created>
  <dcterms:modified xsi:type="dcterms:W3CDTF">2007-02-09T15:26:49Z</dcterms:modified>
  <cp:category/>
  <cp:version/>
  <cp:contentType/>
  <cp:contentStatus/>
</cp:coreProperties>
</file>